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wfpcluster01.uw.lu.se\fek-nsa$\Documents\CS Practical Solutions\Aktiebolag\Liber\Koncernredovisning\Koncernredovisning 2018\Hemsida\"/>
    </mc:Choice>
  </mc:AlternateContent>
  <bookViews>
    <workbookView xWindow="120" yWindow="12" windowWidth="15180" windowHeight="9852" tabRatio="714"/>
  </bookViews>
  <sheets>
    <sheet name="2018" sheetId="14" r:id="rId1"/>
  </sheets>
  <definedNames>
    <definedName name="_xlnm.Print_Area" localSheetId="0">'2018'!$A$1:$Q$55</definedName>
  </definedNames>
  <calcPr calcId="152511"/>
</workbook>
</file>

<file path=xl/calcChain.xml><?xml version="1.0" encoding="utf-8"?>
<calcChain xmlns="http://schemas.openxmlformats.org/spreadsheetml/2006/main">
  <c r="F40" i="14" l="1"/>
  <c r="F41" i="14"/>
  <c r="F43" i="14"/>
  <c r="F44" i="14"/>
  <c r="F46" i="14"/>
  <c r="F47" i="14"/>
  <c r="F49" i="14"/>
  <c r="F50" i="14"/>
  <c r="F51" i="14"/>
  <c r="F52" i="14"/>
  <c r="F53" i="14"/>
  <c r="F26" i="14"/>
  <c r="F27" i="14"/>
  <c r="F29" i="14"/>
  <c r="F31" i="14"/>
  <c r="F32" i="14"/>
  <c r="F33" i="14"/>
  <c r="F34" i="14"/>
  <c r="F35" i="14"/>
  <c r="F8" i="14"/>
  <c r="F9" i="14"/>
  <c r="F10" i="14"/>
  <c r="F12" i="14"/>
  <c r="F13" i="14"/>
  <c r="F15" i="14"/>
  <c r="F16" i="14"/>
  <c r="E11" i="14"/>
  <c r="E14" i="14" s="1"/>
  <c r="E18" i="14" s="1"/>
  <c r="E42" i="14" s="1"/>
  <c r="E54" i="14" s="1"/>
  <c r="F7" i="14"/>
  <c r="F6" i="14"/>
  <c r="F5" i="14"/>
  <c r="E36" i="14"/>
  <c r="D11" i="14"/>
  <c r="D14" i="14"/>
  <c r="D18" i="14" s="1"/>
  <c r="D42" i="14" s="1"/>
  <c r="D54" i="14" s="1"/>
  <c r="C11" i="14"/>
  <c r="C14" i="14" s="1"/>
  <c r="C36" i="14"/>
  <c r="F25" i="14"/>
  <c r="B28" i="14"/>
  <c r="F28" i="14"/>
  <c r="B11" i="14"/>
  <c r="F11" i="14" s="1"/>
  <c r="F39" i="14"/>
  <c r="D36" i="14"/>
  <c r="B36" i="14"/>
  <c r="F36" i="14" s="1"/>
  <c r="B14" i="14" l="1"/>
  <c r="B18" i="14" s="1"/>
  <c r="B42" i="14"/>
  <c r="C18" i="14"/>
  <c r="C42" i="14" s="1"/>
  <c r="C54" i="14" s="1"/>
  <c r="F14" i="14" l="1"/>
  <c r="F18" i="14"/>
  <c r="F42" i="14"/>
  <c r="B54" i="14"/>
  <c r="F54" i="14" s="1"/>
</calcChain>
</file>

<file path=xl/sharedStrings.xml><?xml version="1.0" encoding="utf-8"?>
<sst xmlns="http://schemas.openxmlformats.org/spreadsheetml/2006/main" count="112" uniqueCount="52">
  <si>
    <t>Totalt</t>
  </si>
  <si>
    <t>Koncernen</t>
  </si>
  <si>
    <t>Nettoomsättning</t>
  </si>
  <si>
    <t>Rörelsekostnader</t>
  </si>
  <si>
    <t>Rörelseresultat</t>
  </si>
  <si>
    <t>Ränteintäkter</t>
  </si>
  <si>
    <t>Räntekostnader</t>
  </si>
  <si>
    <t>Resultat efter finansiella poster</t>
  </si>
  <si>
    <t>Årets resultat</t>
  </si>
  <si>
    <t>Tillgångar</t>
  </si>
  <si>
    <t>Varulager</t>
  </si>
  <si>
    <t>Kassa och bank</t>
  </si>
  <si>
    <t>Eget kapital och skulder</t>
  </si>
  <si>
    <t>Aktiekapital</t>
  </si>
  <si>
    <t>Kundfordringar</t>
  </si>
  <si>
    <t>Balanserad vinst</t>
  </si>
  <si>
    <t>Övriga kortfristiga skulder</t>
  </si>
  <si>
    <t>Andelar i dotterföretag</t>
  </si>
  <si>
    <t>Uppskjuten skattefordran</t>
  </si>
  <si>
    <t>Maskiner och inventarier</t>
  </si>
  <si>
    <t>Internt andels-innehav</t>
  </si>
  <si>
    <t>Norrbuss AB</t>
  </si>
  <si>
    <t>Norrbuss Beställnings-trafik AB</t>
  </si>
  <si>
    <t>Norrbuss Linjetrafik AB</t>
  </si>
  <si>
    <t>Aktuell skatt</t>
  </si>
  <si>
    <t>Uppskjuten skatt</t>
  </si>
  <si>
    <t>Fordringar hos dotterföretag</t>
  </si>
  <si>
    <t>Avsättningar</t>
  </si>
  <si>
    <t>Långfristiga skulder till kreditinstitut</t>
  </si>
  <si>
    <t>Kortfristiga skulder till kreditinstitut</t>
  </si>
  <si>
    <t>Leverantörsskulder</t>
  </si>
  <si>
    <t>Aktuella skatteskulder</t>
  </si>
  <si>
    <t>Förutbetalda kostnader</t>
  </si>
  <si>
    <t>Upplupna kostnader</t>
  </si>
  <si>
    <t>Uppskjuten skatteskuld</t>
  </si>
  <si>
    <t>Resultaträkning (tkr)</t>
  </si>
  <si>
    <t>Balansräkning (tkr)</t>
  </si>
  <si>
    <t>Byggnader och mark</t>
  </si>
  <si>
    <t>Övriga intäkter</t>
  </si>
  <si>
    <t>Fordon</t>
  </si>
  <si>
    <t>Bokslutsdispositioner</t>
  </si>
  <si>
    <t>Kortfristiga skulder koncernföretag</t>
  </si>
  <si>
    <t>-</t>
  </si>
  <si>
    <t>Obeskattade reserver</t>
  </si>
  <si>
    <t>Överkursfond</t>
  </si>
  <si>
    <t>Kortfristiga fordringar koncernföretag</t>
  </si>
  <si>
    <t>Långfristiga skulder till koncernföretag</t>
  </si>
  <si>
    <t>Norrbuss Verkstad AB</t>
  </si>
  <si>
    <t>Elimineringar/Justeringar</t>
  </si>
  <si>
    <t>Avskrivningar, fordon</t>
  </si>
  <si>
    <t>Avskrivningar, maskiner och inventarier</t>
  </si>
  <si>
    <t>Avskrivningar, byggnader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</si>
</sst>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3" fontId="1" fillId="0" borderId="0" xfId="0" applyNumberFormat="1" applyFont="1" applyBorder="1"/>
    <xf numFmtId="3" fontId="3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2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Alignment="1">
      <alignment horizontal="right"/>
    </xf>
    <xf numFmtId="3" fontId="4" fillId="0" borderId="1" xfId="0" applyNumberFormat="1" applyFont="1" applyBorder="1"/>
    <xf numFmtId="3" fontId="0" fillId="0" borderId="1" xfId="0" applyNumberFormat="1" applyBorder="1"/>
    <xf numFmtId="3" fontId="0" fillId="0" borderId="2" xfId="0" applyNumberFormat="1" applyBorder="1"/>
    <xf numFmtId="3" fontId="4" fillId="0" borderId="2" xfId="0" applyNumberFormat="1" applyFont="1" applyBorder="1"/>
    <xf numFmtId="3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2" fillId="0" borderId="2" xfId="0" applyNumberFormat="1" applyFont="1" applyBorder="1"/>
    <xf numFmtId="3" fontId="6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3" fillId="0" borderId="0" xfId="0" applyFont="1"/>
    <xf numFmtId="3" fontId="2" fillId="0" borderId="2" xfId="0" applyNumberFormat="1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Q68"/>
  <sheetViews>
    <sheetView tabSelected="1" zoomScaleNormal="60" zoomScaleSheetLayoutView="80" workbookViewId="0"/>
  </sheetViews>
  <sheetFormatPr defaultRowHeight="13.2" x14ac:dyDescent="0.25"/>
  <cols>
    <col min="1" max="1" width="33.44140625" customWidth="1"/>
    <col min="2" max="2" width="11.5546875" customWidth="1"/>
    <col min="3" max="3" width="13" customWidth="1"/>
    <col min="4" max="4" width="14" customWidth="1"/>
    <col min="5" max="5" width="13" customWidth="1"/>
    <col min="6" max="6" width="11.6640625" customWidth="1"/>
    <col min="7" max="7" width="2.109375" customWidth="1"/>
    <col min="16" max="16" width="2.88671875" customWidth="1"/>
    <col min="17" max="17" width="13.33203125" customWidth="1"/>
  </cols>
  <sheetData>
    <row r="1" spans="1:17" ht="12.75" customHeight="1" x14ac:dyDescent="0.25">
      <c r="A1" s="2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2.75" customHeight="1" x14ac:dyDescent="0.25">
      <c r="A3" s="22" t="s">
        <v>35</v>
      </c>
      <c r="B3" s="29"/>
      <c r="C3" s="29"/>
      <c r="D3" s="29"/>
      <c r="E3" s="3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"/>
    </row>
    <row r="4" spans="1:17" ht="44.25" customHeight="1" x14ac:dyDescent="0.25">
      <c r="A4" s="14"/>
      <c r="B4" s="26" t="s">
        <v>21</v>
      </c>
      <c r="C4" s="26" t="s">
        <v>23</v>
      </c>
      <c r="D4" s="26" t="s">
        <v>47</v>
      </c>
      <c r="E4" s="26" t="s">
        <v>22</v>
      </c>
      <c r="F4" s="27" t="s">
        <v>0</v>
      </c>
      <c r="G4" s="20"/>
      <c r="H4" s="20"/>
      <c r="I4" s="20" t="s">
        <v>48</v>
      </c>
      <c r="J4" s="20"/>
      <c r="K4" s="20"/>
      <c r="L4" s="20"/>
      <c r="M4" s="20"/>
      <c r="N4" s="20"/>
      <c r="O4" s="20"/>
      <c r="P4" s="20"/>
      <c r="Q4" s="27" t="s">
        <v>1</v>
      </c>
    </row>
    <row r="5" spans="1:17" ht="20.100000000000001" customHeight="1" x14ac:dyDescent="0.25">
      <c r="A5" s="2" t="s">
        <v>2</v>
      </c>
      <c r="B5" s="2">
        <v>8000</v>
      </c>
      <c r="C5" s="2">
        <v>1542320</v>
      </c>
      <c r="D5" s="2">
        <v>40501</v>
      </c>
      <c r="E5" s="2">
        <v>4536</v>
      </c>
      <c r="F5" s="3">
        <f>SUM(B5:E5)</f>
        <v>1595357</v>
      </c>
      <c r="G5" s="3"/>
      <c r="H5" s="13"/>
      <c r="I5" s="3"/>
      <c r="J5" s="3"/>
      <c r="K5" s="3"/>
      <c r="L5" s="3"/>
      <c r="M5" s="3"/>
      <c r="N5" s="3"/>
      <c r="O5" s="3"/>
      <c r="P5" s="3"/>
      <c r="Q5" s="3"/>
    </row>
    <row r="6" spans="1:17" ht="20.100000000000001" customHeight="1" x14ac:dyDescent="0.25">
      <c r="A6" s="2" t="s">
        <v>38</v>
      </c>
      <c r="B6" s="11" t="s">
        <v>42</v>
      </c>
      <c r="C6" s="2">
        <v>57240</v>
      </c>
      <c r="D6" s="2">
        <v>110</v>
      </c>
      <c r="E6" s="2">
        <v>102</v>
      </c>
      <c r="F6" s="3">
        <f>SUM(B6:E6)</f>
        <v>57452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0.100000000000001" customHeight="1" x14ac:dyDescent="0.25">
      <c r="A7" s="2" t="s">
        <v>3</v>
      </c>
      <c r="B7" s="2">
        <v>-7500</v>
      </c>
      <c r="C7" s="2">
        <v>-1283856</v>
      </c>
      <c r="D7" s="2">
        <v>-34635</v>
      </c>
      <c r="E7" s="2">
        <v>-3985</v>
      </c>
      <c r="F7" s="3">
        <f>SUM(B7:E7)</f>
        <v>-1329976</v>
      </c>
      <c r="G7" s="3"/>
      <c r="H7" s="3"/>
      <c r="I7" s="10"/>
      <c r="J7" s="10"/>
      <c r="K7" s="10"/>
      <c r="L7" s="10"/>
      <c r="M7" s="10"/>
      <c r="N7" s="10"/>
      <c r="O7" s="10"/>
      <c r="P7" s="3"/>
      <c r="Q7" s="3"/>
    </row>
    <row r="8" spans="1:17" ht="20.100000000000001" customHeight="1" x14ac:dyDescent="0.25">
      <c r="A8" s="9" t="s">
        <v>49</v>
      </c>
      <c r="B8" s="11" t="s">
        <v>42</v>
      </c>
      <c r="C8" s="3">
        <v>-251305</v>
      </c>
      <c r="D8" s="3">
        <v>-450</v>
      </c>
      <c r="E8" s="3">
        <v>-200</v>
      </c>
      <c r="F8" s="3">
        <f t="shared" ref="F8:F18" si="0">SUM(B8:E8)</f>
        <v>-251955</v>
      </c>
      <c r="G8" s="3"/>
      <c r="H8" s="10"/>
      <c r="I8" s="10"/>
      <c r="J8" s="10"/>
      <c r="K8" s="10"/>
      <c r="L8" s="10"/>
      <c r="M8" s="10"/>
      <c r="N8" s="10"/>
      <c r="O8" s="10"/>
      <c r="P8" s="3"/>
      <c r="Q8" s="3"/>
    </row>
    <row r="9" spans="1:17" ht="20.100000000000001" customHeight="1" x14ac:dyDescent="0.25">
      <c r="A9" s="9" t="s">
        <v>50</v>
      </c>
      <c r="B9" s="3">
        <v>-100</v>
      </c>
      <c r="C9" s="3">
        <v>-750</v>
      </c>
      <c r="D9" s="3">
        <v>-1100</v>
      </c>
      <c r="E9" s="3">
        <v>-200</v>
      </c>
      <c r="F9" s="3">
        <f t="shared" si="0"/>
        <v>-2150</v>
      </c>
      <c r="G9" s="3"/>
      <c r="H9" s="3"/>
      <c r="I9" s="10"/>
      <c r="J9" s="10"/>
      <c r="K9" s="10"/>
      <c r="L9" s="10"/>
      <c r="M9" s="10"/>
      <c r="N9" s="10"/>
      <c r="O9" s="10"/>
      <c r="P9" s="3"/>
      <c r="Q9" s="3"/>
    </row>
    <row r="10" spans="1:17" ht="20.100000000000001" customHeight="1" x14ac:dyDescent="0.25">
      <c r="A10" s="9" t="s">
        <v>51</v>
      </c>
      <c r="B10" s="11" t="s">
        <v>42</v>
      </c>
      <c r="C10" s="2">
        <v>-1500</v>
      </c>
      <c r="D10" s="11">
        <v>-500</v>
      </c>
      <c r="E10" s="11" t="s">
        <v>42</v>
      </c>
      <c r="F10" s="14">
        <f t="shared" si="0"/>
        <v>-2000</v>
      </c>
      <c r="G10" s="3"/>
      <c r="H10" s="3"/>
      <c r="I10" s="10"/>
      <c r="J10" s="10"/>
      <c r="K10" s="10"/>
      <c r="L10" s="10"/>
      <c r="M10" s="10"/>
      <c r="N10" s="10"/>
      <c r="O10" s="10"/>
      <c r="P10" s="3"/>
      <c r="Q10" s="3"/>
    </row>
    <row r="11" spans="1:17" s="24" customFormat="1" ht="20.100000000000001" customHeight="1" x14ac:dyDescent="0.25">
      <c r="A11" s="5" t="s">
        <v>4</v>
      </c>
      <c r="B11" s="18">
        <f>SUM(B5:B10)</f>
        <v>400</v>
      </c>
      <c r="C11" s="18">
        <f>SUM(C5:C10)</f>
        <v>62149</v>
      </c>
      <c r="D11" s="18">
        <f>SUM(D5:D10)</f>
        <v>3926</v>
      </c>
      <c r="E11" s="18">
        <f>SUM(E5:E10)</f>
        <v>253</v>
      </c>
      <c r="F11" s="16">
        <f t="shared" si="0"/>
        <v>66728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20.100000000000001" customHeight="1" x14ac:dyDescent="0.25">
      <c r="A12" s="2" t="s">
        <v>5</v>
      </c>
      <c r="B12" s="9">
        <v>50576</v>
      </c>
      <c r="C12" s="9">
        <v>602</v>
      </c>
      <c r="D12" s="9">
        <v>12</v>
      </c>
      <c r="E12" s="9">
        <v>3</v>
      </c>
      <c r="F12" s="3">
        <f t="shared" si="0"/>
        <v>51193</v>
      </c>
      <c r="G12" s="10"/>
      <c r="H12" s="10"/>
      <c r="I12" s="10"/>
      <c r="J12" s="10"/>
      <c r="K12" s="10"/>
      <c r="L12" s="10"/>
      <c r="M12" s="10"/>
      <c r="N12" s="10"/>
      <c r="O12" s="10"/>
      <c r="P12" s="3"/>
      <c r="Q12" s="3"/>
    </row>
    <row r="13" spans="1:17" ht="20.100000000000001" customHeight="1" x14ac:dyDescent="0.25">
      <c r="A13" s="2" t="s">
        <v>6</v>
      </c>
      <c r="B13" s="9">
        <v>-50076</v>
      </c>
      <c r="C13" s="9">
        <v>-47905</v>
      </c>
      <c r="D13" s="11">
        <v>-2431</v>
      </c>
      <c r="E13" s="11">
        <v>-180</v>
      </c>
      <c r="F13" s="15">
        <f t="shared" si="0"/>
        <v>-100592</v>
      </c>
      <c r="G13" s="10"/>
      <c r="H13" s="10"/>
      <c r="I13" s="10"/>
      <c r="J13" s="10"/>
      <c r="K13" s="10"/>
      <c r="L13" s="10"/>
      <c r="M13" s="10"/>
      <c r="N13" s="10"/>
      <c r="O13" s="10"/>
      <c r="P13" s="3"/>
      <c r="Q13" s="3"/>
    </row>
    <row r="14" spans="1:17" s="24" customFormat="1" ht="20.100000000000001" customHeight="1" x14ac:dyDescent="0.25">
      <c r="A14" s="5" t="s">
        <v>7</v>
      </c>
      <c r="B14" s="18">
        <f>SUM(B11:B13)</f>
        <v>900</v>
      </c>
      <c r="C14" s="18">
        <f>SUM(C11:C13)</f>
        <v>14846</v>
      </c>
      <c r="D14" s="18">
        <f>SUM(D11:D13)</f>
        <v>1507</v>
      </c>
      <c r="E14" s="18">
        <f>SUM(E11:E13)</f>
        <v>76</v>
      </c>
      <c r="F14" s="16">
        <f t="shared" si="0"/>
        <v>17329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20.100000000000001" customHeight="1" x14ac:dyDescent="0.25">
      <c r="A15" s="9" t="s">
        <v>40</v>
      </c>
      <c r="B15" s="11" t="s">
        <v>42</v>
      </c>
      <c r="C15" s="10">
        <v>-10000</v>
      </c>
      <c r="D15" s="10">
        <v>-1000</v>
      </c>
      <c r="E15" s="11" t="s">
        <v>42</v>
      </c>
      <c r="F15" s="3">
        <f t="shared" si="0"/>
        <v>-11000</v>
      </c>
      <c r="G15" s="10"/>
      <c r="H15" s="10"/>
      <c r="I15" s="10"/>
      <c r="J15" s="10"/>
      <c r="K15" s="10"/>
      <c r="L15" s="10"/>
      <c r="M15" s="10"/>
      <c r="N15" s="10"/>
      <c r="O15" s="10"/>
      <c r="P15" s="3"/>
      <c r="Q15" s="11"/>
    </row>
    <row r="16" spans="1:17" ht="20.100000000000001" customHeight="1" x14ac:dyDescent="0.25">
      <c r="A16" s="9" t="s">
        <v>24</v>
      </c>
      <c r="B16" s="16">
        <v>-180</v>
      </c>
      <c r="C16" s="10">
        <v>-1100</v>
      </c>
      <c r="D16" s="16">
        <v>-112</v>
      </c>
      <c r="E16" s="11" t="s">
        <v>42</v>
      </c>
      <c r="F16" s="3">
        <f t="shared" si="0"/>
        <v>-1392</v>
      </c>
      <c r="G16" s="10"/>
      <c r="H16" s="2"/>
      <c r="I16" s="10"/>
      <c r="J16" s="10"/>
      <c r="K16" s="10"/>
      <c r="L16" s="10"/>
      <c r="M16" s="10"/>
      <c r="N16" s="10"/>
      <c r="O16" s="10"/>
      <c r="P16" s="3"/>
      <c r="Q16" s="3"/>
    </row>
    <row r="17" spans="1:17" ht="20.100000000000001" customHeight="1" x14ac:dyDescent="0.25">
      <c r="A17" s="2" t="s">
        <v>25</v>
      </c>
      <c r="B17" s="11" t="s">
        <v>42</v>
      </c>
      <c r="C17" s="11" t="s">
        <v>42</v>
      </c>
      <c r="D17" s="11" t="s">
        <v>42</v>
      </c>
      <c r="E17" s="11" t="s">
        <v>42</v>
      </c>
      <c r="F17" s="11"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3"/>
      <c r="Q17" s="3"/>
    </row>
    <row r="18" spans="1:17" s="24" customFormat="1" ht="20.100000000000001" customHeight="1" x14ac:dyDescent="0.25">
      <c r="A18" s="5" t="s">
        <v>8</v>
      </c>
      <c r="B18" s="18">
        <f>SUM(B14:B17)</f>
        <v>720</v>
      </c>
      <c r="C18" s="18">
        <f>SUM(C14:C17)</f>
        <v>3746</v>
      </c>
      <c r="D18" s="18">
        <f>SUM(D14:D17)</f>
        <v>395</v>
      </c>
      <c r="E18" s="18">
        <f>SUM(E14:E17)</f>
        <v>76</v>
      </c>
      <c r="F18" s="18">
        <f t="shared" si="0"/>
        <v>4937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ht="12.75" customHeight="1" x14ac:dyDescent="0.25">
      <c r="A19" s="2"/>
      <c r="B19" s="1"/>
      <c r="C19" s="1"/>
      <c r="D19" s="1"/>
      <c r="E19" s="1"/>
      <c r="F19" s="4"/>
      <c r="G19" s="3"/>
      <c r="H19" s="3"/>
      <c r="I19" s="10"/>
      <c r="J19" s="10"/>
      <c r="K19" s="10"/>
      <c r="L19" s="10"/>
      <c r="M19" s="10"/>
      <c r="N19" s="10"/>
      <c r="O19" s="10"/>
      <c r="P19" s="3"/>
      <c r="Q19" s="3"/>
    </row>
    <row r="20" spans="1:17" ht="12.75" customHeight="1" x14ac:dyDescent="0.25">
      <c r="A20" s="2"/>
      <c r="B20" s="1"/>
      <c r="C20" s="1"/>
      <c r="D20" s="1"/>
      <c r="E20" s="1"/>
      <c r="F20" s="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2.75" customHeight="1" x14ac:dyDescent="0.25">
      <c r="A21" s="13"/>
      <c r="B21" s="19"/>
      <c r="C21" s="19"/>
      <c r="D21" s="19"/>
      <c r="E21" s="19"/>
      <c r="F21" s="19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2.75" customHeight="1" x14ac:dyDescent="0.25">
      <c r="A22" s="22" t="s">
        <v>36</v>
      </c>
      <c r="B22" s="31"/>
      <c r="C22" s="31"/>
      <c r="D22" s="32"/>
      <c r="E22" s="32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39.9" customHeight="1" x14ac:dyDescent="0.25">
      <c r="A23" s="20"/>
      <c r="B23" s="26" t="s">
        <v>21</v>
      </c>
      <c r="C23" s="26" t="s">
        <v>23</v>
      </c>
      <c r="D23" s="26" t="s">
        <v>47</v>
      </c>
      <c r="E23" s="26" t="s">
        <v>22</v>
      </c>
      <c r="F23" s="27" t="s">
        <v>0</v>
      </c>
      <c r="G23" s="20"/>
      <c r="H23" s="20"/>
      <c r="I23" s="20" t="s">
        <v>48</v>
      </c>
      <c r="J23" s="25"/>
      <c r="K23" s="25"/>
      <c r="L23" s="25"/>
      <c r="M23" s="25"/>
      <c r="N23" s="25"/>
      <c r="O23" s="26" t="s">
        <v>20</v>
      </c>
      <c r="P23" s="20"/>
      <c r="Q23" s="27" t="s">
        <v>1</v>
      </c>
    </row>
    <row r="24" spans="1:17" ht="20.100000000000001" customHeight="1" x14ac:dyDescent="0.25">
      <c r="A24" s="16" t="s">
        <v>9</v>
      </c>
      <c r="B24" s="6"/>
      <c r="C24" s="6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20.100000000000001" customHeight="1" x14ac:dyDescent="0.25">
      <c r="A25" s="10" t="s">
        <v>37</v>
      </c>
      <c r="B25" s="11" t="s">
        <v>42</v>
      </c>
      <c r="C25" s="7">
        <v>50000</v>
      </c>
      <c r="D25" s="7">
        <v>20000</v>
      </c>
      <c r="E25" s="11" t="s">
        <v>42</v>
      </c>
      <c r="F25" s="17">
        <f>SUM(B25:E25)</f>
        <v>70000</v>
      </c>
      <c r="G25" s="3"/>
      <c r="H25" s="3"/>
      <c r="I25" s="10"/>
      <c r="J25" s="10"/>
      <c r="K25" s="10"/>
      <c r="L25" s="10"/>
      <c r="M25" s="10"/>
      <c r="N25" s="10"/>
      <c r="O25" s="3"/>
      <c r="P25" s="3"/>
      <c r="Q25" s="3"/>
    </row>
    <row r="26" spans="1:17" ht="20.100000000000001" customHeight="1" x14ac:dyDescent="0.25">
      <c r="A26" s="10" t="s">
        <v>39</v>
      </c>
      <c r="B26" s="11" t="s">
        <v>42</v>
      </c>
      <c r="C26" s="7">
        <v>905465</v>
      </c>
      <c r="D26" s="7">
        <v>3000</v>
      </c>
      <c r="E26" s="7">
        <v>800</v>
      </c>
      <c r="F26" s="17">
        <f t="shared" ref="F26:F36" si="1">SUM(B26:E26)</f>
        <v>909265</v>
      </c>
      <c r="G26" s="3"/>
      <c r="H26" s="3"/>
      <c r="I26" s="10"/>
      <c r="J26" s="10"/>
      <c r="K26" s="10"/>
      <c r="L26" s="10"/>
      <c r="M26" s="10"/>
      <c r="N26" s="10"/>
      <c r="O26" s="3"/>
      <c r="P26" s="3"/>
      <c r="Q26" s="3"/>
    </row>
    <row r="27" spans="1:17" ht="20.100000000000001" customHeight="1" x14ac:dyDescent="0.25">
      <c r="A27" s="10" t="s">
        <v>19</v>
      </c>
      <c r="B27" s="10">
        <v>1200</v>
      </c>
      <c r="C27" s="10">
        <v>6201</v>
      </c>
      <c r="D27" s="17">
        <v>8012</v>
      </c>
      <c r="E27" s="17">
        <v>1200</v>
      </c>
      <c r="F27" s="17">
        <f t="shared" si="1"/>
        <v>16613</v>
      </c>
      <c r="G27" s="10"/>
      <c r="H27" s="8"/>
      <c r="I27" s="10"/>
      <c r="J27" s="10"/>
      <c r="K27" s="10"/>
      <c r="L27" s="10"/>
      <c r="M27" s="10"/>
      <c r="N27" s="10"/>
      <c r="O27" s="3"/>
      <c r="P27" s="3"/>
      <c r="Q27" s="3"/>
    </row>
    <row r="28" spans="1:17" ht="20.100000000000001" customHeight="1" x14ac:dyDescent="0.25">
      <c r="A28" s="10" t="s">
        <v>17</v>
      </c>
      <c r="B28" s="10">
        <f>2000+500+400</f>
        <v>2900</v>
      </c>
      <c r="C28" s="11" t="s">
        <v>42</v>
      </c>
      <c r="D28" s="11" t="s">
        <v>42</v>
      </c>
      <c r="E28" s="11" t="s">
        <v>42</v>
      </c>
      <c r="F28" s="17">
        <f t="shared" si="1"/>
        <v>2900</v>
      </c>
      <c r="G28" s="10"/>
      <c r="H28" s="8"/>
      <c r="I28" s="10"/>
      <c r="J28" s="10"/>
      <c r="K28" s="10"/>
      <c r="L28" s="10"/>
      <c r="M28" s="10"/>
      <c r="N28" s="10"/>
      <c r="O28" s="3"/>
      <c r="P28" s="3"/>
      <c r="Q28" s="11"/>
    </row>
    <row r="29" spans="1:17" ht="20.100000000000001" customHeight="1" x14ac:dyDescent="0.25">
      <c r="A29" s="10" t="s">
        <v>26</v>
      </c>
      <c r="B29" s="10">
        <v>835587</v>
      </c>
      <c r="C29" s="11" t="s">
        <v>42</v>
      </c>
      <c r="D29" s="11" t="s">
        <v>42</v>
      </c>
      <c r="E29" s="11" t="s">
        <v>42</v>
      </c>
      <c r="F29" s="17">
        <f t="shared" si="1"/>
        <v>835587</v>
      </c>
      <c r="G29" s="10"/>
      <c r="H29" s="8"/>
      <c r="I29" s="10"/>
      <c r="J29" s="10"/>
      <c r="K29" s="10"/>
      <c r="L29" s="10"/>
      <c r="M29" s="10"/>
      <c r="N29" s="10"/>
      <c r="O29" s="3"/>
      <c r="P29" s="3"/>
      <c r="Q29" s="11"/>
    </row>
    <row r="30" spans="1:17" ht="20.100000000000001" customHeight="1" x14ac:dyDescent="0.25">
      <c r="A30" s="10" t="s">
        <v>18</v>
      </c>
      <c r="B30" s="17" t="s">
        <v>42</v>
      </c>
      <c r="C30" s="11" t="s">
        <v>42</v>
      </c>
      <c r="D30" s="11" t="s">
        <v>42</v>
      </c>
      <c r="E30" s="11" t="s">
        <v>42</v>
      </c>
      <c r="F30" s="11">
        <v>0</v>
      </c>
      <c r="G30" s="10"/>
      <c r="H30" s="10"/>
      <c r="I30" s="10"/>
      <c r="J30" s="10"/>
      <c r="K30" s="10"/>
      <c r="L30" s="10"/>
      <c r="M30" s="10"/>
      <c r="N30" s="10"/>
      <c r="O30" s="3"/>
      <c r="P30" s="3"/>
      <c r="Q30" s="3"/>
    </row>
    <row r="31" spans="1:17" ht="20.100000000000001" customHeight="1" x14ac:dyDescent="0.25">
      <c r="A31" s="10" t="s">
        <v>10</v>
      </c>
      <c r="B31" s="11" t="s">
        <v>42</v>
      </c>
      <c r="C31" s="17">
        <v>5331</v>
      </c>
      <c r="D31" s="17">
        <v>10012</v>
      </c>
      <c r="E31" s="17">
        <v>250</v>
      </c>
      <c r="F31" s="17">
        <f t="shared" si="1"/>
        <v>15593</v>
      </c>
      <c r="G31" s="10"/>
      <c r="H31" s="8"/>
      <c r="I31" s="10"/>
      <c r="J31" s="10"/>
      <c r="K31" s="10"/>
      <c r="L31" s="2"/>
      <c r="M31" s="2"/>
      <c r="N31" s="2"/>
      <c r="O31" s="3"/>
      <c r="P31" s="3"/>
      <c r="Q31" s="3"/>
    </row>
    <row r="32" spans="1:17" ht="20.100000000000001" customHeight="1" x14ac:dyDescent="0.25">
      <c r="A32" s="10" t="s">
        <v>14</v>
      </c>
      <c r="B32" s="11" t="s">
        <v>42</v>
      </c>
      <c r="C32" s="17">
        <v>305230</v>
      </c>
      <c r="D32" s="11">
        <v>256</v>
      </c>
      <c r="E32" s="17">
        <v>452</v>
      </c>
      <c r="F32" s="17">
        <f t="shared" si="1"/>
        <v>305938</v>
      </c>
      <c r="G32" s="10"/>
      <c r="H32" s="8"/>
      <c r="I32" s="10"/>
      <c r="J32" s="10"/>
      <c r="K32" s="10"/>
      <c r="L32" s="10"/>
      <c r="M32" s="10"/>
      <c r="N32" s="10"/>
      <c r="O32" s="3"/>
      <c r="P32" s="3"/>
      <c r="Q32" s="3"/>
    </row>
    <row r="33" spans="1:17" ht="20.100000000000001" customHeight="1" x14ac:dyDescent="0.25">
      <c r="A33" s="10" t="s">
        <v>45</v>
      </c>
      <c r="B33" s="11" t="s">
        <v>42</v>
      </c>
      <c r="C33" s="11" t="s">
        <v>42</v>
      </c>
      <c r="D33" s="17">
        <v>1600</v>
      </c>
      <c r="E33" s="11" t="s">
        <v>42</v>
      </c>
      <c r="F33" s="17">
        <f t="shared" si="1"/>
        <v>1600</v>
      </c>
      <c r="G33" s="10"/>
      <c r="H33" s="8"/>
      <c r="I33" s="10"/>
      <c r="J33" s="10"/>
      <c r="K33" s="10"/>
      <c r="L33" s="10"/>
      <c r="M33" s="10"/>
      <c r="N33" s="10"/>
      <c r="O33" s="3"/>
      <c r="P33" s="3"/>
      <c r="Q33" s="11"/>
    </row>
    <row r="34" spans="1:17" ht="20.100000000000001" customHeight="1" x14ac:dyDescent="0.25">
      <c r="A34" s="10" t="s">
        <v>32</v>
      </c>
      <c r="B34" s="11">
        <v>2320</v>
      </c>
      <c r="C34" s="17">
        <v>52930</v>
      </c>
      <c r="D34" s="17">
        <v>2540</v>
      </c>
      <c r="E34" s="17">
        <v>183</v>
      </c>
      <c r="F34" s="17">
        <f t="shared" si="1"/>
        <v>57973</v>
      </c>
      <c r="G34" s="10"/>
      <c r="H34" s="8"/>
      <c r="I34" s="10"/>
      <c r="J34" s="10"/>
      <c r="K34" s="10"/>
      <c r="L34" s="10"/>
      <c r="M34" s="10"/>
      <c r="N34" s="10"/>
      <c r="O34" s="3"/>
      <c r="P34" s="3"/>
      <c r="Q34" s="3"/>
    </row>
    <row r="35" spans="1:17" ht="20.100000000000001" customHeight="1" x14ac:dyDescent="0.25">
      <c r="A35" s="10" t="s">
        <v>11</v>
      </c>
      <c r="B35" s="11">
        <v>450</v>
      </c>
      <c r="C35" s="10">
        <v>65201</v>
      </c>
      <c r="D35" s="10">
        <v>10201</v>
      </c>
      <c r="E35" s="10">
        <v>250</v>
      </c>
      <c r="F35" s="17">
        <f t="shared" si="1"/>
        <v>76102</v>
      </c>
      <c r="G35" s="10"/>
      <c r="H35" s="8"/>
      <c r="I35" s="10"/>
      <c r="J35" s="10"/>
      <c r="K35" s="10"/>
      <c r="L35" s="10"/>
      <c r="M35" s="15"/>
      <c r="N35" s="15"/>
      <c r="O35" s="10"/>
      <c r="P35" s="8"/>
      <c r="Q35" s="3"/>
    </row>
    <row r="36" spans="1:17" ht="20.100000000000001" customHeight="1" x14ac:dyDescent="0.25">
      <c r="A36" s="10"/>
      <c r="B36" s="18">
        <f>SUM(B25:B35)</f>
        <v>842457</v>
      </c>
      <c r="C36" s="18">
        <f>SUM(C25:C35)</f>
        <v>1390358</v>
      </c>
      <c r="D36" s="18">
        <f>SUM(D25:D35)</f>
        <v>55621</v>
      </c>
      <c r="E36" s="18">
        <f>SUM(E25:E35)</f>
        <v>3135</v>
      </c>
      <c r="F36" s="28">
        <f t="shared" si="1"/>
        <v>2291571</v>
      </c>
      <c r="G36" s="18"/>
      <c r="H36" s="18"/>
      <c r="I36" s="18"/>
      <c r="J36" s="18"/>
      <c r="K36" s="18"/>
      <c r="L36" s="18"/>
      <c r="M36" s="16"/>
      <c r="N36" s="16"/>
      <c r="O36" s="18"/>
      <c r="P36" s="19"/>
      <c r="Q36" s="18"/>
    </row>
    <row r="37" spans="1:17" ht="20.100000000000001" customHeight="1" x14ac:dyDescent="0.25">
      <c r="A37" s="10"/>
      <c r="B37" s="10"/>
      <c r="C37" s="10"/>
      <c r="D37" s="10"/>
      <c r="E37" s="10"/>
      <c r="F37" s="17"/>
      <c r="G37" s="10"/>
      <c r="H37" s="8"/>
      <c r="I37" s="10"/>
      <c r="J37" s="10"/>
      <c r="K37" s="10"/>
      <c r="L37" s="10"/>
      <c r="M37" s="10"/>
      <c r="N37" s="10"/>
      <c r="O37" s="10"/>
      <c r="P37" s="8"/>
      <c r="Q37" s="3"/>
    </row>
    <row r="38" spans="1:17" ht="20.100000000000001" customHeight="1" x14ac:dyDescent="0.25">
      <c r="A38" s="16" t="s">
        <v>12</v>
      </c>
      <c r="B38" s="10"/>
      <c r="C38" s="10"/>
      <c r="D38" s="10"/>
      <c r="E38" s="10"/>
      <c r="F38" s="17"/>
      <c r="G38" s="10"/>
      <c r="H38" s="8"/>
      <c r="I38" s="10"/>
      <c r="J38" s="10"/>
      <c r="K38" s="10"/>
      <c r="L38" s="10"/>
      <c r="M38" s="10"/>
      <c r="N38" s="10"/>
      <c r="O38" s="10"/>
      <c r="P38" s="8"/>
      <c r="Q38" s="3"/>
    </row>
    <row r="39" spans="1:17" ht="20.100000000000001" customHeight="1" x14ac:dyDescent="0.25">
      <c r="A39" s="10" t="s">
        <v>13</v>
      </c>
      <c r="B39" s="10">
        <v>500</v>
      </c>
      <c r="C39" s="10">
        <v>500</v>
      </c>
      <c r="D39" s="10">
        <v>300</v>
      </c>
      <c r="E39" s="10">
        <v>200</v>
      </c>
      <c r="F39" s="17">
        <f>SUM(B39:E39)</f>
        <v>1500</v>
      </c>
      <c r="G39" s="10"/>
      <c r="H39" s="10"/>
      <c r="I39" s="10"/>
      <c r="J39" s="10"/>
      <c r="K39" s="10"/>
      <c r="L39" s="10"/>
      <c r="M39" s="10"/>
      <c r="N39" s="10"/>
      <c r="O39" s="10"/>
      <c r="P39" s="8"/>
      <c r="Q39" s="3"/>
    </row>
    <row r="40" spans="1:17" ht="20.100000000000001" customHeight="1" x14ac:dyDescent="0.25">
      <c r="A40" s="10" t="s">
        <v>44</v>
      </c>
      <c r="B40" s="11" t="s">
        <v>42</v>
      </c>
      <c r="C40" s="10">
        <v>1500</v>
      </c>
      <c r="D40" s="10">
        <v>200</v>
      </c>
      <c r="E40" s="10">
        <v>200</v>
      </c>
      <c r="F40" s="17">
        <f t="shared" ref="F40:F54" si="2">SUM(B40:E40)</f>
        <v>1900</v>
      </c>
      <c r="G40" s="10"/>
      <c r="H40" s="10"/>
      <c r="I40" s="10"/>
      <c r="J40" s="10"/>
      <c r="K40" s="10"/>
      <c r="L40" s="10"/>
      <c r="M40" s="10"/>
      <c r="N40" s="10"/>
      <c r="O40" s="10"/>
      <c r="P40" s="8"/>
      <c r="Q40" s="11"/>
    </row>
    <row r="41" spans="1:17" ht="20.100000000000001" customHeight="1" x14ac:dyDescent="0.25">
      <c r="A41" s="10" t="s">
        <v>15</v>
      </c>
      <c r="B41" s="10">
        <v>7000</v>
      </c>
      <c r="C41" s="10">
        <v>150</v>
      </c>
      <c r="D41" s="10">
        <v>25</v>
      </c>
      <c r="E41" s="11" t="s">
        <v>42</v>
      </c>
      <c r="F41" s="17">
        <f t="shared" si="2"/>
        <v>7175</v>
      </c>
      <c r="G41" s="10"/>
      <c r="H41" s="10"/>
      <c r="I41" s="10"/>
      <c r="J41" s="10"/>
      <c r="K41" s="10"/>
      <c r="L41" s="10"/>
      <c r="M41" s="10"/>
      <c r="N41" s="10"/>
      <c r="O41" s="10"/>
      <c r="P41" s="8"/>
      <c r="Q41" s="3"/>
    </row>
    <row r="42" spans="1:17" ht="20.100000000000001" customHeight="1" x14ac:dyDescent="0.25">
      <c r="A42" s="10" t="s">
        <v>8</v>
      </c>
      <c r="B42" s="10">
        <f>+B18</f>
        <v>720</v>
      </c>
      <c r="C42" s="10">
        <f>+C18</f>
        <v>3746</v>
      </c>
      <c r="D42" s="10">
        <f>+D18</f>
        <v>395</v>
      </c>
      <c r="E42" s="10">
        <f>+E18</f>
        <v>76</v>
      </c>
      <c r="F42" s="17">
        <f t="shared" si="2"/>
        <v>4937</v>
      </c>
      <c r="G42" s="10"/>
      <c r="H42" s="10"/>
      <c r="I42" s="10"/>
      <c r="J42" s="10"/>
      <c r="K42" s="10"/>
      <c r="L42" s="10"/>
      <c r="M42" s="10"/>
      <c r="N42" s="10"/>
      <c r="O42" s="10"/>
      <c r="P42" s="8"/>
      <c r="Q42" s="3"/>
    </row>
    <row r="43" spans="1:17" ht="20.100000000000001" customHeight="1" x14ac:dyDescent="0.25">
      <c r="A43" s="10" t="s">
        <v>43</v>
      </c>
      <c r="B43" s="11" t="s">
        <v>42</v>
      </c>
      <c r="C43" s="10">
        <v>10000</v>
      </c>
      <c r="D43" s="10">
        <v>1000</v>
      </c>
      <c r="E43" s="11" t="s">
        <v>42</v>
      </c>
      <c r="F43" s="17">
        <f t="shared" si="2"/>
        <v>11000</v>
      </c>
      <c r="G43" s="10"/>
      <c r="H43" s="10"/>
      <c r="I43" s="10"/>
      <c r="J43" s="10"/>
      <c r="K43" s="10"/>
      <c r="L43" s="10"/>
      <c r="M43" s="10"/>
      <c r="N43" s="10"/>
      <c r="O43" s="10"/>
      <c r="P43" s="8"/>
      <c r="Q43" s="11"/>
    </row>
    <row r="44" spans="1:17" ht="20.100000000000001" customHeight="1" x14ac:dyDescent="0.25">
      <c r="A44" s="10" t="s">
        <v>27</v>
      </c>
      <c r="B44" s="11">
        <v>2200</v>
      </c>
      <c r="C44" s="11">
        <v>1350</v>
      </c>
      <c r="D44" s="11" t="s">
        <v>42</v>
      </c>
      <c r="E44" s="11" t="s">
        <v>42</v>
      </c>
      <c r="F44" s="17">
        <f t="shared" si="2"/>
        <v>3550</v>
      </c>
      <c r="G44" s="10"/>
      <c r="H44" s="10"/>
      <c r="I44" s="10"/>
      <c r="J44" s="10"/>
      <c r="K44" s="10"/>
      <c r="L44" s="10"/>
      <c r="M44" s="10"/>
      <c r="N44" s="10"/>
      <c r="O44" s="10"/>
      <c r="P44" s="8"/>
      <c r="Q44" s="3"/>
    </row>
    <row r="45" spans="1:17" ht="20.100000000000001" customHeight="1" x14ac:dyDescent="0.25">
      <c r="A45" s="10" t="s">
        <v>34</v>
      </c>
      <c r="B45" s="11" t="s">
        <v>42</v>
      </c>
      <c r="C45" s="11" t="s">
        <v>42</v>
      </c>
      <c r="D45" s="11" t="s">
        <v>42</v>
      </c>
      <c r="E45" s="11" t="s">
        <v>42</v>
      </c>
      <c r="F45" s="11">
        <v>0</v>
      </c>
      <c r="G45" s="10"/>
      <c r="H45" s="10"/>
      <c r="I45" s="10"/>
      <c r="J45" s="10"/>
      <c r="K45" s="10"/>
      <c r="L45" s="10"/>
      <c r="M45" s="10"/>
      <c r="N45" s="10"/>
      <c r="O45" s="10"/>
      <c r="P45" s="8"/>
      <c r="Q45" s="3"/>
    </row>
    <row r="46" spans="1:17" ht="20.100000000000001" customHeight="1" x14ac:dyDescent="0.25">
      <c r="A46" s="10" t="s">
        <v>28</v>
      </c>
      <c r="B46" s="17">
        <v>831787</v>
      </c>
      <c r="C46" s="11" t="s">
        <v>42</v>
      </c>
      <c r="D46" s="11" t="s">
        <v>42</v>
      </c>
      <c r="E46" s="11" t="s">
        <v>42</v>
      </c>
      <c r="F46" s="17">
        <f t="shared" si="2"/>
        <v>831787</v>
      </c>
      <c r="G46" s="10"/>
      <c r="H46" s="10"/>
      <c r="I46" s="10"/>
      <c r="J46" s="10"/>
      <c r="K46" s="10"/>
      <c r="L46" s="10"/>
      <c r="M46" s="10"/>
      <c r="N46" s="10"/>
      <c r="O46" s="10"/>
      <c r="P46" s="8"/>
      <c r="Q46" s="3"/>
    </row>
    <row r="47" spans="1:17" ht="20.100000000000001" customHeight="1" x14ac:dyDescent="0.25">
      <c r="A47" s="10" t="s">
        <v>46</v>
      </c>
      <c r="B47" s="11" t="s">
        <v>42</v>
      </c>
      <c r="C47" s="17">
        <v>793212</v>
      </c>
      <c r="D47" s="17">
        <v>40329</v>
      </c>
      <c r="E47" s="17">
        <v>2046</v>
      </c>
      <c r="F47" s="17">
        <f t="shared" si="2"/>
        <v>835587</v>
      </c>
      <c r="G47" s="10"/>
      <c r="H47" s="10"/>
      <c r="I47" s="10"/>
      <c r="J47" s="10"/>
      <c r="K47" s="10"/>
      <c r="L47" s="10"/>
      <c r="M47" s="10"/>
      <c r="N47" s="10"/>
      <c r="O47" s="10"/>
      <c r="P47" s="8"/>
      <c r="Q47" s="11"/>
    </row>
    <row r="48" spans="1:17" ht="20.100000000000001" customHeight="1" x14ac:dyDescent="0.25">
      <c r="A48" s="10" t="s">
        <v>29</v>
      </c>
      <c r="B48" s="11" t="s">
        <v>42</v>
      </c>
      <c r="C48" s="11" t="s">
        <v>42</v>
      </c>
      <c r="D48" s="11" t="s">
        <v>42</v>
      </c>
      <c r="E48" s="11" t="s">
        <v>42</v>
      </c>
      <c r="F48" s="11">
        <v>0</v>
      </c>
      <c r="G48" s="10"/>
      <c r="H48" s="10"/>
      <c r="I48" s="10"/>
      <c r="J48" s="10"/>
      <c r="K48" s="10"/>
      <c r="L48" s="10"/>
      <c r="M48" s="10"/>
      <c r="N48" s="10"/>
      <c r="O48" s="10"/>
      <c r="P48" s="8"/>
      <c r="Q48" s="11"/>
    </row>
    <row r="49" spans="1:17" ht="20.100000000000001" customHeight="1" x14ac:dyDescent="0.25">
      <c r="A49" s="10" t="s">
        <v>30</v>
      </c>
      <c r="B49" s="11" t="s">
        <v>42</v>
      </c>
      <c r="C49" s="10">
        <v>75420</v>
      </c>
      <c r="D49" s="17">
        <v>5230</v>
      </c>
      <c r="E49" s="17">
        <v>253</v>
      </c>
      <c r="F49" s="17">
        <f t="shared" si="2"/>
        <v>80903</v>
      </c>
      <c r="G49" s="10"/>
      <c r="H49" s="10"/>
      <c r="I49" s="10"/>
      <c r="J49" s="10"/>
      <c r="K49" s="10"/>
      <c r="L49" s="10"/>
      <c r="M49" s="10"/>
      <c r="N49" s="10"/>
      <c r="O49" s="10"/>
      <c r="P49" s="8"/>
      <c r="Q49" s="3"/>
    </row>
    <row r="50" spans="1:17" ht="20.100000000000001" customHeight="1" x14ac:dyDescent="0.25">
      <c r="A50" s="10" t="s">
        <v>41</v>
      </c>
      <c r="B50" s="11" t="s">
        <v>42</v>
      </c>
      <c r="C50" s="10">
        <v>1400</v>
      </c>
      <c r="D50" s="11" t="s">
        <v>42</v>
      </c>
      <c r="E50" s="17">
        <v>150</v>
      </c>
      <c r="F50" s="17">
        <f t="shared" si="2"/>
        <v>1550</v>
      </c>
      <c r="G50" s="10"/>
      <c r="H50" s="10"/>
      <c r="I50" s="10"/>
      <c r="J50" s="10"/>
      <c r="K50" s="10"/>
      <c r="L50" s="10"/>
      <c r="M50" s="10"/>
      <c r="N50" s="10"/>
      <c r="O50" s="10"/>
      <c r="P50" s="8"/>
      <c r="Q50" s="11"/>
    </row>
    <row r="51" spans="1:17" ht="20.100000000000001" customHeight="1" x14ac:dyDescent="0.25">
      <c r="A51" s="10" t="s">
        <v>31</v>
      </c>
      <c r="B51" s="10">
        <v>250</v>
      </c>
      <c r="C51" s="10">
        <v>1250</v>
      </c>
      <c r="D51" s="17">
        <v>301</v>
      </c>
      <c r="E51" s="11" t="s">
        <v>42</v>
      </c>
      <c r="F51" s="17">
        <f t="shared" si="2"/>
        <v>1801</v>
      </c>
      <c r="G51" s="10"/>
      <c r="H51" s="10"/>
      <c r="I51" s="10"/>
      <c r="J51" s="10"/>
      <c r="K51" s="10"/>
      <c r="L51" s="10"/>
      <c r="M51" s="10"/>
      <c r="N51" s="10"/>
      <c r="O51" s="10"/>
      <c r="P51" s="8"/>
      <c r="Q51" s="3"/>
    </row>
    <row r="52" spans="1:17" ht="20.100000000000001" customHeight="1" x14ac:dyDescent="0.25">
      <c r="A52" s="10" t="s">
        <v>33</v>
      </c>
      <c r="B52" s="11" t="s">
        <v>42</v>
      </c>
      <c r="C52" s="10">
        <v>426530</v>
      </c>
      <c r="D52" s="17">
        <v>7301</v>
      </c>
      <c r="E52" s="17">
        <v>153</v>
      </c>
      <c r="F52" s="17">
        <f t="shared" si="2"/>
        <v>433984</v>
      </c>
      <c r="G52" s="10"/>
      <c r="H52" s="10"/>
      <c r="I52" s="10"/>
      <c r="J52" s="10"/>
      <c r="K52" s="10"/>
      <c r="L52" s="10"/>
      <c r="M52" s="10"/>
      <c r="N52" s="10"/>
      <c r="O52" s="10"/>
      <c r="P52" s="8"/>
      <c r="Q52" s="3"/>
    </row>
    <row r="53" spans="1:17" ht="20.100000000000001" customHeight="1" x14ac:dyDescent="0.25">
      <c r="A53" s="10" t="s">
        <v>16</v>
      </c>
      <c r="B53" s="11" t="s">
        <v>42</v>
      </c>
      <c r="C53" s="17">
        <v>75300</v>
      </c>
      <c r="D53" s="17">
        <v>540</v>
      </c>
      <c r="E53" s="17">
        <v>57</v>
      </c>
      <c r="F53" s="17">
        <f t="shared" si="2"/>
        <v>75897</v>
      </c>
      <c r="G53" s="10"/>
      <c r="H53" s="10"/>
      <c r="I53" s="10"/>
      <c r="J53" s="10"/>
      <c r="K53" s="10"/>
      <c r="L53" s="10"/>
      <c r="M53" s="10"/>
      <c r="N53" s="10"/>
      <c r="O53" s="10"/>
      <c r="P53" s="8"/>
      <c r="Q53" s="3"/>
    </row>
    <row r="54" spans="1:17" ht="20.100000000000001" customHeight="1" x14ac:dyDescent="0.25">
      <c r="A54" s="10"/>
      <c r="B54" s="18">
        <f>SUM(B39:B53)</f>
        <v>842457</v>
      </c>
      <c r="C54" s="18">
        <f>SUM(C39:C53)</f>
        <v>1390358</v>
      </c>
      <c r="D54" s="18">
        <f>SUM(D39:D53)</f>
        <v>55621</v>
      </c>
      <c r="E54" s="18">
        <f>SUM(E39:E53)</f>
        <v>3135</v>
      </c>
      <c r="F54" s="28">
        <f t="shared" si="2"/>
        <v>2291571</v>
      </c>
      <c r="G54" s="18"/>
      <c r="H54" s="18"/>
      <c r="I54" s="18"/>
      <c r="J54" s="18"/>
      <c r="K54" s="18"/>
      <c r="L54" s="18"/>
      <c r="M54" s="18"/>
      <c r="N54" s="18"/>
      <c r="O54" s="18"/>
      <c r="P54" s="19"/>
      <c r="Q54" s="18"/>
    </row>
    <row r="61" spans="1:17" x14ac:dyDescent="0.25">
      <c r="B61" s="2"/>
      <c r="C61" s="2"/>
      <c r="D61" s="2"/>
      <c r="E61" s="2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</sheetData>
  <mergeCells count="2">
    <mergeCell ref="B3:E3"/>
    <mergeCell ref="B22:E2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2018</vt:lpstr>
      <vt:lpstr>'2018'!Utskriftsområde</vt:lpstr>
    </vt:vector>
  </TitlesOfParts>
  <Company>Aspiro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Carlsson</dc:creator>
  <cp:lastModifiedBy>Niklas Sandell</cp:lastModifiedBy>
  <cp:lastPrinted>2010-04-12T14:11:35Z</cp:lastPrinted>
  <dcterms:created xsi:type="dcterms:W3CDTF">2003-07-22T10:34:46Z</dcterms:created>
  <dcterms:modified xsi:type="dcterms:W3CDTF">2017-12-08T12:37:29Z</dcterms:modified>
</cp:coreProperties>
</file>