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finitaslearning-my.sharepoint.com/personal/prid1_liber_se/Documents/Företagsekonomi/E3000 Företagsekonomi/E3000 2, upplaga 2/"/>
    </mc:Choice>
  </mc:AlternateContent>
  <xr:revisionPtr revIDLastSave="0" documentId="8_{F4EAB097-9E6E-4B12-92C0-BE533DA60A28}" xr6:coauthVersionLast="47" xr6:coauthVersionMax="47" xr10:uidLastSave="{00000000-0000-0000-0000-000000000000}"/>
  <bookViews>
    <workbookView xWindow="34395" yWindow="1950" windowWidth="21600" windowHeight="12735" activeTab="14" xr2:uid="{00000000-000D-0000-FFFF-FFFF00000000}"/>
  </bookViews>
  <sheets>
    <sheet name="2.13" sheetId="1" r:id="rId1"/>
    <sheet name="8.13" sheetId="10" r:id="rId2"/>
    <sheet name="8.14" sheetId="11" r:id="rId3"/>
    <sheet name="8.15" sheetId="12" r:id="rId4"/>
    <sheet name="8.21" sheetId="13" r:id="rId5"/>
    <sheet name="9.9" sheetId="14" r:id="rId6"/>
    <sheet name="9.10" sheetId="15" r:id="rId7"/>
    <sheet name="9.11" sheetId="16" r:id="rId8"/>
    <sheet name="21.3" sheetId="17" r:id="rId9"/>
    <sheet name="21.4" sheetId="18" r:id="rId10"/>
    <sheet name="22.2" sheetId="19" r:id="rId11"/>
    <sheet name="22.3" sheetId="20" r:id="rId12"/>
    <sheet name="22.4" sheetId="21" r:id="rId13"/>
    <sheet name="22.5" sheetId="22" r:id="rId14"/>
    <sheet name="22.7" sheetId="25" r:id="rId15"/>
    <sheet name="22.8" sheetId="23" r:id="rId16"/>
    <sheet name="22.9" sheetId="24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25" l="1"/>
  <c r="C54" i="25" s="1"/>
  <c r="C37" i="25"/>
  <c r="C26" i="25"/>
  <c r="C39" i="25" s="1"/>
  <c r="C87" i="23" l="1"/>
  <c r="B87" i="23"/>
  <c r="C81" i="23"/>
  <c r="B81" i="23"/>
  <c r="C76" i="23"/>
  <c r="B76" i="23"/>
  <c r="C71" i="23"/>
  <c r="C72" i="23" s="1"/>
  <c r="B71" i="23"/>
  <c r="B72" i="23" s="1"/>
  <c r="C66" i="23"/>
  <c r="B66" i="23"/>
  <c r="C55" i="23"/>
  <c r="C58" i="23" s="1"/>
  <c r="B55" i="23"/>
  <c r="B58" i="23" s="1"/>
  <c r="C50" i="23"/>
  <c r="B50" i="23"/>
  <c r="C44" i="23"/>
  <c r="B44" i="23"/>
  <c r="C38" i="23"/>
  <c r="B38" i="23"/>
  <c r="C13" i="23"/>
  <c r="C14" i="23" s="1"/>
  <c r="C20" i="23" s="1"/>
  <c r="C23" i="23" s="1"/>
  <c r="C27" i="23" s="1"/>
  <c r="B13" i="23"/>
  <c r="C7" i="23"/>
  <c r="B7" i="23"/>
  <c r="B14" i="23" s="1"/>
  <c r="B20" i="23" s="1"/>
  <c r="B23" i="23" s="1"/>
  <c r="B27" i="23" s="1"/>
  <c r="B45" i="23" l="1"/>
  <c r="B60" i="23"/>
  <c r="C45" i="23"/>
  <c r="C60" i="23" s="1"/>
  <c r="B89" i="23"/>
  <c r="C89" i="23"/>
  <c r="C27" i="21" l="1"/>
  <c r="C29" i="21" s="1"/>
  <c r="B27" i="21"/>
  <c r="B29" i="21" s="1"/>
  <c r="C12" i="21"/>
  <c r="C14" i="21" s="1"/>
  <c r="B12" i="21"/>
  <c r="B14" i="21" s="1"/>
  <c r="G6" i="21"/>
  <c r="G11" i="21" s="1"/>
  <c r="G14" i="21" s="1"/>
  <c r="G16" i="21" s="1"/>
  <c r="F6" i="21"/>
  <c r="F11" i="21" s="1"/>
  <c r="F14" i="21" s="1"/>
  <c r="F16" i="21" s="1"/>
  <c r="B27" i="19" l="1"/>
  <c r="B25" i="19"/>
  <c r="B13" i="19"/>
  <c r="B11" i="19"/>
  <c r="E5" i="19"/>
  <c r="E10" i="19" s="1"/>
  <c r="E13" i="19" s="1"/>
  <c r="E15" i="19" s="1"/>
</calcChain>
</file>

<file path=xl/sharedStrings.xml><?xml version="1.0" encoding="utf-8"?>
<sst xmlns="http://schemas.openxmlformats.org/spreadsheetml/2006/main" count="514" uniqueCount="225">
  <si>
    <t>Bellas Garn &amp; Tyg</t>
  </si>
  <si>
    <t>Inventerade lagervärde</t>
  </si>
  <si>
    <t>Genomsnittslager (kronor)</t>
  </si>
  <si>
    <t>Årsomsättning</t>
  </si>
  <si>
    <t>Marginal</t>
  </si>
  <si>
    <t>Varukostnad sålda varor (kronor)</t>
  </si>
  <si>
    <t>Omsättningshastighet (ggr/år)</t>
  </si>
  <si>
    <t>Genomsnittlig lagringstid (dagar)</t>
  </si>
  <si>
    <t>A</t>
  </si>
  <si>
    <t>Försäljning</t>
  </si>
  <si>
    <t>Värdeminskning</t>
  </si>
  <si>
    <t>Summa</t>
  </si>
  <si>
    <t>Varukostnad</t>
  </si>
  <si>
    <t>Löner</t>
  </si>
  <si>
    <t>Reklam</t>
  </si>
  <si>
    <t>Avskrivningar</t>
  </si>
  <si>
    <t>Resultat</t>
  </si>
  <si>
    <t>B</t>
  </si>
  <si>
    <t>Räntekostnader</t>
  </si>
  <si>
    <t>Personalkostnader</t>
  </si>
  <si>
    <t>Övriga kostnader</t>
  </si>
  <si>
    <t>Personal</t>
  </si>
  <si>
    <t xml:space="preserve"> </t>
  </si>
  <si>
    <t>Summa intäkter</t>
  </si>
  <si>
    <t>Råvaror</t>
  </si>
  <si>
    <t>Resultatet för Lookie</t>
  </si>
  <si>
    <t>Webbkameror</t>
  </si>
  <si>
    <t>Drönare</t>
  </si>
  <si>
    <t>Totalt</t>
  </si>
  <si>
    <t>Särintäkter</t>
  </si>
  <si>
    <t>Särkostnader</t>
  </si>
  <si>
    <t>Personalkostnad</t>
  </si>
  <si>
    <t>Lokalkostnad</t>
  </si>
  <si>
    <t>Summa särkostnader</t>
  </si>
  <si>
    <t>Täckningsbidrag</t>
  </si>
  <si>
    <t>Samkostnader</t>
  </si>
  <si>
    <t>Green Family</t>
  </si>
  <si>
    <t>Trädgårdstillbehör</t>
  </si>
  <si>
    <t>Visningar</t>
  </si>
  <si>
    <t>Avskrivning</t>
  </si>
  <si>
    <t>Täckningsbidrag för Carolini</t>
  </si>
  <si>
    <t>Fish</t>
  </si>
  <si>
    <t>Vegetables</t>
  </si>
  <si>
    <t>Hur går det för Digital Center ?</t>
  </si>
  <si>
    <t>I</t>
  </si>
  <si>
    <t>Tv/Hem</t>
  </si>
  <si>
    <t>Data/Tele</t>
  </si>
  <si>
    <t>Försäljning (1)</t>
  </si>
  <si>
    <t>Rörliga särkostnader</t>
  </si>
  <si>
    <t>Varukostnader</t>
  </si>
  <si>
    <r>
      <t xml:space="preserve">Täckningsbidrag 1 </t>
    </r>
    <r>
      <rPr>
        <sz val="11"/>
        <color theme="1"/>
        <rFont val="Calibri"/>
        <family val="2"/>
        <scheme val="minor"/>
      </rPr>
      <t>(2)</t>
    </r>
  </si>
  <si>
    <t>Fasta särkostnader</t>
  </si>
  <si>
    <t>Lokaler</t>
  </si>
  <si>
    <t>Diverse kostnader</t>
  </si>
  <si>
    <t>Täckningsbidrag 2</t>
  </si>
  <si>
    <t>Fasta samkostnader</t>
  </si>
  <si>
    <t>Avskrivningar (3)</t>
  </si>
  <si>
    <t>Räntekostnader (4)</t>
  </si>
  <si>
    <t>(1) 2 % ökning</t>
  </si>
  <si>
    <t>(2) Marginalprocent: Tv/Hem 26,9 %, Data/Tele 34,4 %</t>
  </si>
  <si>
    <t>(3) 2 000 000/5 = 400 000</t>
  </si>
  <si>
    <t>(4) 2 000 000 x 0,08 = 160 000</t>
  </si>
  <si>
    <t>Loidas café</t>
  </si>
  <si>
    <t>Elkostnad</t>
  </si>
  <si>
    <t>Lönsam import</t>
  </si>
  <si>
    <t>Bidrag till cirkus</t>
  </si>
  <si>
    <t>Biljetter</t>
  </si>
  <si>
    <t>Försäljning godis mm</t>
  </si>
  <si>
    <t>Varuinköp godis mm</t>
  </si>
  <si>
    <t>Felix Alpina</t>
  </si>
  <si>
    <t>RESULTATRÄKNING</t>
  </si>
  <si>
    <t>Nettoomsättning</t>
  </si>
  <si>
    <t>Förändring av varulager</t>
  </si>
  <si>
    <t>Råvaror och förnödenheter</t>
  </si>
  <si>
    <t>Övriga externa kostnader (1)</t>
  </si>
  <si>
    <t>Personalkostnader (2)</t>
  </si>
  <si>
    <t>Avskrivning enligt plan</t>
  </si>
  <si>
    <t>Rörelseresultat</t>
  </si>
  <si>
    <t>Ränteintäkter</t>
  </si>
  <si>
    <t>Årets resultat</t>
  </si>
  <si>
    <t>BALANSRÄKNING</t>
  </si>
  <si>
    <t>TILLGÅNGAR</t>
  </si>
  <si>
    <t>Anläggningstillgångar</t>
  </si>
  <si>
    <t>Materiella anläggningstillgångar</t>
  </si>
  <si>
    <t>Maskiner och inventarier (3)</t>
  </si>
  <si>
    <t>Summa anläggningstillgångar</t>
  </si>
  <si>
    <t>Omsättningstillgångar</t>
  </si>
  <si>
    <t>Varulager</t>
  </si>
  <si>
    <t>Fordringar</t>
  </si>
  <si>
    <t>Kundfordringar</t>
  </si>
  <si>
    <t>Förutbetalda kostnader och upplupna intäkter</t>
  </si>
  <si>
    <t>Kortfristiga placeringar</t>
  </si>
  <si>
    <t>Kassa och bank</t>
  </si>
  <si>
    <t>Summa omsättningstillgångar</t>
  </si>
  <si>
    <t>SUMMA TILLGÅNGAR</t>
  </si>
  <si>
    <t>EGET KAPITAL OCH SKULDER</t>
  </si>
  <si>
    <t>Eget kapital</t>
  </si>
  <si>
    <t>Eget kapital vid årets början</t>
  </si>
  <si>
    <t>Årets uttag</t>
  </si>
  <si>
    <t>Eget kapital vid årets slut</t>
  </si>
  <si>
    <t>Skulder</t>
  </si>
  <si>
    <t>Skulder till kreditinstitut</t>
  </si>
  <si>
    <t>Leverantörsskulder</t>
  </si>
  <si>
    <t>Skatteskulder</t>
  </si>
  <si>
    <t>Summa skulder</t>
  </si>
  <si>
    <t>SUMMA EGET KAPITAL OCH SKULDER</t>
  </si>
  <si>
    <t>Nicks Poolservice</t>
  </si>
  <si>
    <t>Förändring av materiallager</t>
  </si>
  <si>
    <t xml:space="preserve">Materiallager </t>
  </si>
  <si>
    <t>Skatteskulder(4)</t>
  </si>
  <si>
    <t>Upplupna kostnader (5)</t>
  </si>
  <si>
    <t>A.</t>
  </si>
  <si>
    <t>Balansräkning (€)</t>
  </si>
  <si>
    <t>Resultaträkning (€)</t>
  </si>
  <si>
    <t>Tillgångar</t>
  </si>
  <si>
    <t>Kostnad för sålda varor</t>
  </si>
  <si>
    <t>Beräkna nyckeltal</t>
  </si>
  <si>
    <t>Inventarier</t>
  </si>
  <si>
    <t>Bruttovinst</t>
  </si>
  <si>
    <t>Räntabilitet på totalt kapital (%)</t>
  </si>
  <si>
    <t>Vinstmarginal (%)</t>
  </si>
  <si>
    <t>Övriga externa kostnader</t>
  </si>
  <si>
    <t>Kassalikviditet (%)</t>
  </si>
  <si>
    <t>Soliditet (%)</t>
  </si>
  <si>
    <t>Avskrivningar enligt plan</t>
  </si>
  <si>
    <t>Tillgångarnas omsättningshastighet (ggr)</t>
  </si>
  <si>
    <t>Arbetskraftskostnad i % av omsättningen</t>
  </si>
  <si>
    <t>Summa tillgångar</t>
  </si>
  <si>
    <t>Resultat efter finansiella poster</t>
  </si>
  <si>
    <t>Skattekostnad</t>
  </si>
  <si>
    <t>Eget kapital, avsättningar och skulder</t>
  </si>
  <si>
    <t xml:space="preserve">Eget kapital </t>
  </si>
  <si>
    <t>Långfristiga skulder</t>
  </si>
  <si>
    <t>Banklån</t>
  </si>
  <si>
    <t>Kortfristiga skulder</t>
  </si>
  <si>
    <t>Övriga skulder</t>
  </si>
  <si>
    <t>Summa eget kapital och skulder</t>
  </si>
  <si>
    <t>Brown &amp; Partners</t>
  </si>
  <si>
    <t>Omsättning (mkr)</t>
  </si>
  <si>
    <t>Omsättningstillväxt (%)</t>
  </si>
  <si>
    <t>Resultat efter finansiella poster (mkr)</t>
  </si>
  <si>
    <t>Summa tillgångar (mkr)</t>
  </si>
  <si>
    <t>Summa eget kapital (mkr)</t>
  </si>
  <si>
    <t>Genomsnittligt antal anställda</t>
  </si>
  <si>
    <t xml:space="preserve">Detta år </t>
  </si>
  <si>
    <t>Föregående år</t>
  </si>
  <si>
    <t>Detta år</t>
  </si>
  <si>
    <t>Fastigheter, maskiner och inventarier</t>
  </si>
  <si>
    <t>Likvida medel</t>
  </si>
  <si>
    <t>Förskott från kunder</t>
  </si>
  <si>
    <t>Övriga kortfristiga skulder</t>
  </si>
  <si>
    <t>Summa kortfristiga skulder</t>
  </si>
  <si>
    <t>20X2</t>
  </si>
  <si>
    <t>20X1</t>
  </si>
  <si>
    <t>20X0</t>
  </si>
  <si>
    <t>Nettoomsättning (tkr)</t>
  </si>
  <si>
    <t>Rörelseresultat (tkr)</t>
  </si>
  <si>
    <t>Resultat efter finansiella poster (tkr)</t>
  </si>
  <si>
    <t>Tillgångar (tkr)</t>
  </si>
  <si>
    <t>NYCKELTAL</t>
  </si>
  <si>
    <t>Omsättning per anställd (tkr)</t>
  </si>
  <si>
    <t>Personalkostnader per anställd (tkr)</t>
  </si>
  <si>
    <t>Räntabilitet på totalt kapital</t>
  </si>
  <si>
    <t>Antal anställda</t>
  </si>
  <si>
    <t>Bostadsrättsföreningen Duveds fjällby</t>
  </si>
  <si>
    <t>KONCERNEN</t>
  </si>
  <si>
    <t>X1-09-01−X2-08-31</t>
  </si>
  <si>
    <t>X0-09-01−X1-08-31</t>
  </si>
  <si>
    <t>Övriga rörelseintäkter</t>
  </si>
  <si>
    <t>Rörelsens kostnader</t>
  </si>
  <si>
    <t>Beräkning nyckeltal</t>
  </si>
  <si>
    <t>X1/X2</t>
  </si>
  <si>
    <t>X0/X1</t>
  </si>
  <si>
    <t>Handelsvaror</t>
  </si>
  <si>
    <t>Räntabilitet (%)</t>
  </si>
  <si>
    <t>Avskrivning av materiella anläggningstillgångar/fond för yttre underhåll</t>
  </si>
  <si>
    <t>Resultat från finansiella investeringar</t>
  </si>
  <si>
    <t>Ränteintäkter och liknande</t>
  </si>
  <si>
    <t>Extra avsättning till fond för yttre underhåll</t>
  </si>
  <si>
    <t>Resultat före skatt</t>
  </si>
  <si>
    <t>Skatt på årets resultat</t>
  </si>
  <si>
    <t>Fastighetsskatt</t>
  </si>
  <si>
    <t>X2-08-31</t>
  </si>
  <si>
    <t>X1-08-31</t>
  </si>
  <si>
    <t>Byggnader och mark</t>
  </si>
  <si>
    <t>Balancerade lokalkostnader</t>
  </si>
  <si>
    <t>Finansiella anläggningstillgångar</t>
  </si>
  <si>
    <t>Aktier i dotterföretag</t>
  </si>
  <si>
    <t>Fordringar hos koncernföretag</t>
  </si>
  <si>
    <t>Andra långfristiga värdepappersinnehav</t>
  </si>
  <si>
    <t>Andra långfristiga fordringar</t>
  </si>
  <si>
    <t>Kortfristiga fordringar</t>
  </si>
  <si>
    <t>Övriga fordringar</t>
  </si>
  <si>
    <t>Bundet eget kapital</t>
  </si>
  <si>
    <t>Medlemsinsatser</t>
  </si>
  <si>
    <t>Fria reserver/Fritt eget kapital</t>
  </si>
  <si>
    <t>Dispositionsfond</t>
  </si>
  <si>
    <t>Balanserad förlust</t>
  </si>
  <si>
    <t>Årets vinst</t>
  </si>
  <si>
    <t>Summa eget kapital</t>
  </si>
  <si>
    <t>Reserver</t>
  </si>
  <si>
    <t>Fond för yttre underhåll</t>
  </si>
  <si>
    <t>Summa reserver</t>
  </si>
  <si>
    <t>Checkräkningskredit</t>
  </si>
  <si>
    <t>Skulder koncernföretag</t>
  </si>
  <si>
    <t>Summa långfristiga skulder</t>
  </si>
  <si>
    <t>Upplupna kostnader och förutbetalda intäkter</t>
  </si>
  <si>
    <t>Skinngrossisten</t>
  </si>
  <si>
    <t xml:space="preserve">Balansräkning </t>
  </si>
  <si>
    <t>Resultaträkning</t>
  </si>
  <si>
    <t>Förändring av handelsvaror</t>
  </si>
  <si>
    <t>Maskiner och inventarier</t>
  </si>
  <si>
    <t>Vid årets början</t>
  </si>
  <si>
    <t>Uttag</t>
  </si>
  <si>
    <t>Upplupna skulder</t>
  </si>
  <si>
    <t>C</t>
  </si>
  <si>
    <t>Elkostad</t>
  </si>
  <si>
    <t>Ergo Aktiv</t>
  </si>
  <si>
    <t>Materiallager</t>
  </si>
  <si>
    <t>Arbetskraftskostnad i procent av omsättningen (%)</t>
  </si>
  <si>
    <t>Analys av ekonomin Precision AB</t>
  </si>
  <si>
    <t>Analys av Tivoli - Stora Tivolit</t>
  </si>
  <si>
    <t>Arbetskraftskotnad i procent av omsättningen (%)</t>
  </si>
  <si>
    <t>C.</t>
  </si>
  <si>
    <t>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</si>
</sst>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0.0"/>
    <numFmt numFmtId="166" formatCode="#,##0.0"/>
    <numFmt numFmtId="167" formatCode="_-* #,##0\ _k_r_-;\-* #,##0\ _k_r_-;_-* &quot;-&quot;??\ _k_r_-;_-@_-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.5"/>
      <color rgb="FF000000"/>
      <name val="Times-Roman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b/>
      <sz val="9"/>
      <name val="Helvetica"/>
    </font>
    <font>
      <sz val="9"/>
      <name val="Helvetica"/>
    </font>
    <font>
      <b/>
      <sz val="9"/>
      <color rgb="FFFF0000"/>
      <name val="Helvetica"/>
    </font>
    <font>
      <sz val="12"/>
      <color theme="1"/>
      <name val="Calibri"/>
      <family val="2"/>
      <scheme val="minor"/>
    </font>
    <font>
      <sz val="12"/>
      <color rgb="FFFF00FF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9.5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12" fillId="0" borderId="0"/>
    <xf numFmtId="164" fontId="17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16" fontId="1" fillId="0" borderId="0" xfId="0" applyNumberFormat="1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/>
    <xf numFmtId="9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0" fontId="0" fillId="0" borderId="0" xfId="0" applyFont="1"/>
    <xf numFmtId="3" fontId="6" fillId="0" borderId="1" xfId="0" applyNumberFormat="1" applyFont="1" applyBorder="1"/>
    <xf numFmtId="0" fontId="4" fillId="0" borderId="0" xfId="0" applyFont="1" applyAlignment="1">
      <alignment horizontal="right"/>
    </xf>
    <xf numFmtId="3" fontId="0" fillId="0" borderId="1" xfId="0" applyNumberFormat="1" applyFont="1" applyBorder="1"/>
    <xf numFmtId="3" fontId="0" fillId="0" borderId="0" xfId="0" applyNumberFormat="1" applyFont="1"/>
    <xf numFmtId="3" fontId="5" fillId="0" borderId="1" xfId="0" applyNumberFormat="1" applyFont="1" applyBorder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8" fillId="0" borderId="0" xfId="0" applyFont="1"/>
    <xf numFmtId="3" fontId="4" fillId="0" borderId="0" xfId="0" applyNumberFormat="1" applyFont="1"/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justify" vertical="center"/>
    </xf>
    <xf numFmtId="3" fontId="13" fillId="0" borderId="0" xfId="2" applyNumberFormat="1" applyFont="1"/>
    <xf numFmtId="0" fontId="12" fillId="0" borderId="0" xfId="2"/>
    <xf numFmtId="3" fontId="14" fillId="0" borderId="0" xfId="2" applyNumberFormat="1" applyFont="1"/>
    <xf numFmtId="3" fontId="14" fillId="0" borderId="1" xfId="2" applyNumberFormat="1" applyFont="1" applyBorder="1"/>
    <xf numFmtId="3" fontId="14" fillId="0" borderId="0" xfId="2" applyNumberFormat="1" applyFont="1" applyBorder="1"/>
    <xf numFmtId="3" fontId="15" fillId="0" borderId="0" xfId="2" applyNumberFormat="1" applyFont="1"/>
    <xf numFmtId="3" fontId="16" fillId="0" borderId="0" xfId="2" applyNumberFormat="1" applyFont="1"/>
    <xf numFmtId="0" fontId="4" fillId="0" borderId="0" xfId="0" applyFont="1" applyBorder="1"/>
    <xf numFmtId="3" fontId="0" fillId="0" borderId="0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6" fontId="0" fillId="0" borderId="0" xfId="0" applyNumberFormat="1" applyBorder="1"/>
    <xf numFmtId="0" fontId="19" fillId="3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3" fontId="19" fillId="0" borderId="0" xfId="1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167" fontId="19" fillId="0" borderId="4" xfId="1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167" fontId="19" fillId="0" borderId="1" xfId="1" applyNumberFormat="1" applyFont="1" applyBorder="1" applyAlignment="1">
      <alignment horizontal="right" vertical="center" wrapText="1"/>
    </xf>
    <xf numFmtId="0" fontId="15" fillId="2" borderId="0" xfId="0" applyFont="1" applyFill="1" applyBorder="1"/>
    <xf numFmtId="166" fontId="21" fillId="2" borderId="0" xfId="0" applyNumberFormat="1" applyFont="1" applyFill="1" applyBorder="1"/>
    <xf numFmtId="3" fontId="19" fillId="0" borderId="1" xfId="1" applyNumberFormat="1" applyFont="1" applyBorder="1" applyAlignment="1">
      <alignment horizontal="right" vertical="center" wrapText="1"/>
    </xf>
    <xf numFmtId="0" fontId="14" fillId="2" borderId="0" xfId="0" applyFont="1" applyFill="1" applyBorder="1"/>
    <xf numFmtId="167" fontId="0" fillId="0" borderId="0" xfId="0" applyNumberFormat="1" applyBorder="1"/>
    <xf numFmtId="167" fontId="19" fillId="0" borderId="0" xfId="1" applyNumberFormat="1" applyFont="1" applyBorder="1" applyAlignment="1">
      <alignment horizontal="right" vertical="center" wrapText="1"/>
    </xf>
    <xf numFmtId="166" fontId="21" fillId="2" borderId="0" xfId="0" applyNumberFormat="1" applyFont="1" applyFill="1" applyBorder="1" applyAlignment="1">
      <alignment horizontal="right"/>
    </xf>
    <xf numFmtId="3" fontId="19" fillId="0" borderId="1" xfId="1" applyNumberFormat="1" applyFont="1" applyBorder="1" applyAlignment="1">
      <alignment horizontal="right" wrapText="1"/>
    </xf>
    <xf numFmtId="167" fontId="19" fillId="0" borderId="1" xfId="1" applyNumberFormat="1" applyFont="1" applyBorder="1" applyAlignment="1">
      <alignment horizontal="right" wrapText="1"/>
    </xf>
    <xf numFmtId="0" fontId="21" fillId="0" borderId="0" xfId="0" applyFont="1"/>
    <xf numFmtId="0" fontId="21" fillId="0" borderId="0" xfId="0" applyFont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166" fontId="21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0" fontId="21" fillId="0" borderId="0" xfId="0" applyFont="1" applyBorder="1"/>
    <xf numFmtId="4" fontId="21" fillId="0" borderId="0" xfId="0" applyNumberFormat="1" applyFont="1"/>
    <xf numFmtId="3" fontId="2" fillId="0" borderId="0" xfId="0" applyNumberFormat="1" applyFont="1" applyAlignment="1"/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4" fillId="0" borderId="0" xfId="2" applyNumberFormat="1" applyFont="1" applyBorder="1" applyAlignment="1">
      <alignment wrapText="1"/>
    </xf>
    <xf numFmtId="3" fontId="12" fillId="0" borderId="0" xfId="2" applyNumberFormat="1" applyAlignment="1">
      <alignment wrapText="1"/>
    </xf>
    <xf numFmtId="0" fontId="12" fillId="0" borderId="0" xfId="2" applyAlignment="1">
      <alignment wrapText="1"/>
    </xf>
    <xf numFmtId="3" fontId="18" fillId="2" borderId="1" xfId="2" applyNumberFormat="1" applyFont="1" applyFill="1" applyBorder="1" applyAlignment="1">
      <alignment vertical="center"/>
    </xf>
    <xf numFmtId="3" fontId="18" fillId="2" borderId="1" xfId="2" applyNumberFormat="1" applyFont="1" applyFill="1" applyBorder="1" applyAlignment="1">
      <alignment vertical="center" wrapText="1"/>
    </xf>
    <xf numFmtId="3" fontId="19" fillId="3" borderId="0" xfId="2" applyNumberFormat="1" applyFont="1" applyFill="1" applyBorder="1" applyAlignment="1">
      <alignment vertical="center" wrapText="1"/>
    </xf>
    <xf numFmtId="3" fontId="20" fillId="0" borderId="0" xfId="2" applyNumberFormat="1" applyFont="1" applyBorder="1" applyAlignment="1">
      <alignment vertical="center" wrapText="1"/>
    </xf>
    <xf numFmtId="3" fontId="19" fillId="0" borderId="0" xfId="3" applyNumberFormat="1" applyFont="1" applyBorder="1" applyAlignment="1">
      <alignment horizontal="right" vertical="center" wrapText="1"/>
    </xf>
    <xf numFmtId="3" fontId="19" fillId="0" borderId="0" xfId="2" applyNumberFormat="1" applyFont="1" applyBorder="1" applyAlignment="1">
      <alignment vertical="center" wrapText="1"/>
    </xf>
    <xf numFmtId="3" fontId="19" fillId="0" borderId="4" xfId="3" applyNumberFormat="1" applyFont="1" applyBorder="1" applyAlignment="1">
      <alignment horizontal="right" vertical="center" wrapText="1"/>
    </xf>
    <xf numFmtId="3" fontId="19" fillId="0" borderId="1" xfId="3" applyNumberFormat="1" applyFont="1" applyBorder="1" applyAlignment="1">
      <alignment horizontal="right" vertical="center" wrapText="1"/>
    </xf>
    <xf numFmtId="3" fontId="18" fillId="0" borderId="0" xfId="2" applyNumberFormat="1" applyFont="1" applyBorder="1" applyAlignment="1">
      <alignment vertical="center" wrapText="1"/>
    </xf>
    <xf numFmtId="3" fontId="19" fillId="0" borderId="1" xfId="3" applyNumberFormat="1" applyFont="1" applyBorder="1" applyAlignment="1">
      <alignment horizontal="right" wrapText="1"/>
    </xf>
    <xf numFmtId="3" fontId="19" fillId="0" borderId="0" xfId="2" applyNumberFormat="1" applyFont="1" applyBorder="1" applyAlignment="1">
      <alignment wrapText="1"/>
    </xf>
    <xf numFmtId="3" fontId="18" fillId="0" borderId="0" xfId="2" applyNumberFormat="1" applyFont="1" applyBorder="1" applyAlignment="1">
      <alignment wrapText="1"/>
    </xf>
    <xf numFmtId="3" fontId="19" fillId="0" borderId="0" xfId="3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0" fontId="4" fillId="2" borderId="0" xfId="0" applyFont="1" applyFill="1" applyAlignment="1">
      <alignment horizontal="right"/>
    </xf>
    <xf numFmtId="3" fontId="2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21" fillId="2" borderId="0" xfId="0" applyNumberFormat="1" applyFont="1" applyFill="1" applyBorder="1"/>
    <xf numFmtId="3" fontId="13" fillId="0" borderId="0" xfId="2" applyNumberFormat="1" applyFont="1" applyBorder="1"/>
    <xf numFmtId="0" fontId="7" fillId="0" borderId="0" xfId="0" applyFont="1" applyBorder="1"/>
    <xf numFmtId="0" fontId="1" fillId="2" borderId="1" xfId="0" applyFont="1" applyFill="1" applyBorder="1"/>
    <xf numFmtId="3" fontId="10" fillId="0" borderId="0" xfId="2" applyNumberFormat="1" applyFont="1" applyBorder="1"/>
    <xf numFmtId="3" fontId="10" fillId="0" borderId="1" xfId="2" applyNumberFormat="1" applyFont="1" applyBorder="1"/>
    <xf numFmtId="3" fontId="7" fillId="0" borderId="1" xfId="0" applyNumberFormat="1" applyFont="1" applyBorder="1"/>
    <xf numFmtId="0" fontId="10" fillId="0" borderId="0" xfId="2" applyFont="1" applyBorder="1"/>
    <xf numFmtId="3" fontId="9" fillId="0" borderId="1" xfId="2" applyNumberFormat="1" applyFont="1" applyBorder="1"/>
    <xf numFmtId="3" fontId="1" fillId="0" borderId="1" xfId="0" applyNumberFormat="1" applyFont="1" applyBorder="1"/>
    <xf numFmtId="3" fontId="23" fillId="0" borderId="0" xfId="2" applyNumberFormat="1" applyFont="1" applyBorder="1"/>
    <xf numFmtId="3" fontId="10" fillId="0" borderId="0" xfId="2" applyNumberFormat="1" applyFont="1" applyBorder="1" applyAlignment="1">
      <alignment vertical="top" wrapText="1"/>
    </xf>
    <xf numFmtId="0" fontId="21" fillId="0" borderId="0" xfId="0" applyFont="1" applyFill="1"/>
    <xf numFmtId="166" fontId="21" fillId="0" borderId="0" xfId="0" applyNumberFormat="1" applyFont="1" applyFill="1"/>
    <xf numFmtId="3" fontId="23" fillId="0" borderId="1" xfId="2" applyNumberFormat="1" applyFont="1" applyBorder="1"/>
    <xf numFmtId="3" fontId="24" fillId="0" borderId="1" xfId="0" applyNumberFormat="1" applyFont="1" applyBorder="1"/>
    <xf numFmtId="3" fontId="9" fillId="0" borderId="0" xfId="2" applyNumberFormat="1" applyFont="1" applyBorder="1"/>
    <xf numFmtId="0" fontId="7" fillId="0" borderId="1" xfId="0" applyFont="1" applyBorder="1"/>
    <xf numFmtId="0" fontId="24" fillId="0" borderId="0" xfId="0" applyFont="1" applyBorder="1"/>
    <xf numFmtId="0" fontId="10" fillId="0" borderId="1" xfId="2" applyFont="1" applyBorder="1"/>
    <xf numFmtId="3" fontId="1" fillId="2" borderId="1" xfId="0" applyNumberFormat="1" applyFont="1" applyFill="1" applyBorder="1"/>
    <xf numFmtId="3" fontId="25" fillId="0" borderId="0" xfId="2" applyNumberFormat="1" applyFont="1" applyBorder="1"/>
    <xf numFmtId="3" fontId="23" fillId="0" borderId="5" xfId="2" applyNumberFormat="1" applyFont="1" applyBorder="1"/>
    <xf numFmtId="3" fontId="24" fillId="0" borderId="5" xfId="0" applyNumberFormat="1" applyFont="1" applyBorder="1"/>
    <xf numFmtId="0" fontId="26" fillId="0" borderId="0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10" fillId="0" borderId="4" xfId="2" applyNumberFormat="1" applyFont="1" applyBorder="1"/>
    <xf numFmtId="3" fontId="7" fillId="0" borderId="4" xfId="0" applyNumberFormat="1" applyFont="1" applyBorder="1"/>
    <xf numFmtId="3" fontId="23" fillId="0" borderId="4" xfId="2" applyNumberFormat="1" applyFont="1" applyBorder="1"/>
    <xf numFmtId="3" fontId="24" fillId="0" borderId="4" xfId="0" applyNumberFormat="1" applyFont="1" applyBorder="1"/>
    <xf numFmtId="3" fontId="9" fillId="0" borderId="4" xfId="2" applyNumberFormat="1" applyFont="1" applyBorder="1"/>
    <xf numFmtId="3" fontId="1" fillId="0" borderId="4" xfId="0" applyNumberFormat="1" applyFont="1" applyBorder="1"/>
    <xf numFmtId="0" fontId="0" fillId="0" borderId="0" xfId="0" applyFont="1" applyBorder="1"/>
    <xf numFmtId="3" fontId="9" fillId="0" borderId="0" xfId="2" applyNumberFormat="1" applyFont="1" applyFill="1" applyBorder="1"/>
    <xf numFmtId="0" fontId="2" fillId="0" borderId="0" xfId="0" applyFont="1" applyBorder="1"/>
    <xf numFmtId="3" fontId="0" fillId="0" borderId="0" xfId="3" applyNumberFormat="1" applyFont="1" applyBorder="1" applyAlignment="1">
      <alignment horizontal="right"/>
    </xf>
    <xf numFmtId="167" fontId="0" fillId="0" borderId="0" xfId="3" applyNumberFormat="1" applyFont="1" applyBorder="1" applyAlignment="1">
      <alignment horizontal="right"/>
    </xf>
    <xf numFmtId="167" fontId="19" fillId="0" borderId="0" xfId="3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wrapText="1"/>
    </xf>
    <xf numFmtId="167" fontId="19" fillId="0" borderId="0" xfId="3" applyNumberFormat="1" applyFont="1" applyBorder="1" applyAlignment="1">
      <alignment horizontal="right" wrapText="1"/>
    </xf>
    <xf numFmtId="0" fontId="14" fillId="0" borderId="0" xfId="0" applyFont="1" applyFill="1" applyBorder="1"/>
    <xf numFmtId="0" fontId="0" fillId="0" borderId="0" xfId="0" applyFill="1" applyBorder="1"/>
    <xf numFmtId="0" fontId="20" fillId="0" borderId="0" xfId="0" applyFont="1" applyBorder="1" applyAlignment="1">
      <alignment vertical="center" wrapText="1"/>
    </xf>
    <xf numFmtId="0" fontId="28" fillId="0" borderId="0" xfId="0" applyFont="1" applyFill="1" applyBorder="1"/>
    <xf numFmtId="0" fontId="29" fillId="0" borderId="0" xfId="0" applyFont="1" applyFill="1" applyBorder="1"/>
    <xf numFmtId="0" fontId="12" fillId="0" borderId="0" xfId="2" applyBorder="1"/>
    <xf numFmtId="166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/>
    </xf>
    <xf numFmtId="166" fontId="0" fillId="2" borderId="1" xfId="0" applyNumberFormat="1" applyFont="1" applyFill="1" applyBorder="1"/>
    <xf numFmtId="166" fontId="0" fillId="2" borderId="1" xfId="0" applyNumberFormat="1" applyFont="1" applyFill="1" applyBorder="1" applyAlignment="1">
      <alignment wrapText="1"/>
    </xf>
    <xf numFmtId="166" fontId="0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/>
    <xf numFmtId="4" fontId="0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/>
    <xf numFmtId="166" fontId="0" fillId="0" borderId="0" xfId="0" applyNumberFormat="1" applyFont="1" applyFill="1" applyBorder="1"/>
    <xf numFmtId="166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wrapText="1"/>
    </xf>
    <xf numFmtId="0" fontId="4" fillId="2" borderId="1" xfId="0" applyFont="1" applyFill="1" applyBorder="1"/>
    <xf numFmtId="0" fontId="21" fillId="2" borderId="1" xfId="0" applyFont="1" applyFill="1" applyBorder="1"/>
    <xf numFmtId="166" fontId="21" fillId="2" borderId="1" xfId="0" applyNumberFormat="1" applyFont="1" applyFill="1" applyBorder="1"/>
    <xf numFmtId="4" fontId="21" fillId="2" borderId="1" xfId="0" applyNumberFormat="1" applyFont="1" applyFill="1" applyBorder="1"/>
    <xf numFmtId="166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6" fillId="0" borderId="0" xfId="0" applyFont="1"/>
    <xf numFmtId="0" fontId="30" fillId="2" borderId="0" xfId="0" applyFont="1" applyFill="1" applyBorder="1"/>
    <xf numFmtId="166" fontId="21" fillId="2" borderId="1" xfId="0" applyNumberFormat="1" applyFont="1" applyFill="1" applyBorder="1" applyAlignment="1">
      <alignment horizontal="right"/>
    </xf>
    <xf numFmtId="0" fontId="31" fillId="2" borderId="0" xfId="0" applyFont="1" applyFill="1" applyBorder="1"/>
    <xf numFmtId="0" fontId="4" fillId="2" borderId="0" xfId="0" applyFont="1" applyFill="1"/>
    <xf numFmtId="0" fontId="21" fillId="2" borderId="0" xfId="0" applyFont="1" applyFill="1"/>
    <xf numFmtId="0" fontId="32" fillId="4" borderId="0" xfId="0" applyFont="1" applyFill="1" applyBorder="1"/>
    <xf numFmtId="0" fontId="29" fillId="4" borderId="0" xfId="0" applyFont="1" applyFill="1" applyBorder="1"/>
    <xf numFmtId="165" fontId="29" fillId="4" borderId="0" xfId="0" applyNumberFormat="1" applyFont="1" applyFill="1" applyBorder="1"/>
    <xf numFmtId="3" fontId="33" fillId="0" borderId="0" xfId="2" applyNumberFormat="1" applyFont="1" applyBorder="1"/>
    <xf numFmtId="167" fontId="0" fillId="0" borderId="0" xfId="0" applyNumberFormat="1" applyFill="1" applyBorder="1"/>
    <xf numFmtId="0" fontId="0" fillId="0" borderId="0" xfId="0" applyFill="1"/>
    <xf numFmtId="166" fontId="0" fillId="0" borderId="0" xfId="0" applyNumberFormat="1" applyBorder="1" applyAlignment="1">
      <alignment horizontal="right"/>
    </xf>
    <xf numFmtId="4" fontId="21" fillId="2" borderId="0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/>
    </xf>
    <xf numFmtId="0" fontId="18" fillId="2" borderId="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3" fontId="20" fillId="0" borderId="0" xfId="2" applyNumberFormat="1" applyFont="1" applyBorder="1" applyAlignment="1">
      <alignment vertical="center" wrapText="1"/>
    </xf>
    <xf numFmtId="0" fontId="13" fillId="2" borderId="1" xfId="2" applyFont="1" applyFill="1" applyBorder="1" applyAlignment="1">
      <alignment horizontal="center"/>
    </xf>
    <xf numFmtId="3" fontId="13" fillId="2" borderId="3" xfId="2" applyNumberFormat="1" applyFont="1" applyFill="1" applyBorder="1" applyAlignment="1">
      <alignment horizontal="center"/>
    </xf>
    <xf numFmtId="3" fontId="13" fillId="2" borderId="2" xfId="2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vertical="center" wrapText="1"/>
    </xf>
  </cellXfs>
  <cellStyles count="4">
    <cellStyle name="Normal" xfId="0" builtinId="0"/>
    <cellStyle name="Normal 2" xfId="2" xr:uid="{00000000-0005-0000-0000-000001000000}"/>
    <cellStyle name="Tusental" xfId="1" builtinId="3"/>
    <cellStyle name="Tusent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workbookViewId="0">
      <selection activeCell="L6" sqref="L6"/>
    </sheetView>
  </sheetViews>
  <sheetFormatPr defaultRowHeight="15"/>
  <cols>
    <col min="1" max="1" width="33.42578125" customWidth="1"/>
  </cols>
  <sheetData>
    <row r="1" spans="1:6" ht="21">
      <c r="A1" s="1" t="s">
        <v>0</v>
      </c>
    </row>
    <row r="4" spans="1:6">
      <c r="B4" s="2">
        <v>42370</v>
      </c>
      <c r="C4" s="2">
        <v>42461</v>
      </c>
      <c r="D4" s="2">
        <v>42552</v>
      </c>
      <c r="E4" s="2">
        <v>42644</v>
      </c>
      <c r="F4" s="2">
        <v>42735</v>
      </c>
    </row>
    <row r="5" spans="1:6">
      <c r="A5" t="s">
        <v>1</v>
      </c>
      <c r="B5" s="3">
        <v>35480</v>
      </c>
      <c r="C5" s="4">
        <v>24930</v>
      </c>
      <c r="D5" s="3">
        <v>22280</v>
      </c>
      <c r="E5" s="3">
        <v>46310</v>
      </c>
      <c r="F5" s="3">
        <v>32160</v>
      </c>
    </row>
    <row r="6" spans="1:6">
      <c r="A6" t="s">
        <v>2</v>
      </c>
      <c r="B6" s="3"/>
      <c r="C6" s="5"/>
      <c r="D6" s="5"/>
      <c r="E6" s="5"/>
      <c r="F6" s="5"/>
    </row>
    <row r="7" spans="1:6">
      <c r="B7" s="5"/>
      <c r="C7" s="5"/>
      <c r="D7" s="5"/>
      <c r="E7" s="5"/>
      <c r="F7" s="5"/>
    </row>
    <row r="8" spans="1:6">
      <c r="A8" t="s">
        <v>3</v>
      </c>
      <c r="B8" s="3">
        <v>445000</v>
      </c>
      <c r="C8" s="5"/>
      <c r="D8" s="5"/>
      <c r="E8" s="5"/>
      <c r="F8" s="5"/>
    </row>
    <row r="9" spans="1:6">
      <c r="A9" t="s">
        <v>4</v>
      </c>
      <c r="B9" s="6">
        <v>0.4</v>
      </c>
      <c r="C9" s="5"/>
      <c r="D9" s="5"/>
      <c r="E9" s="5"/>
      <c r="F9" s="5"/>
    </row>
    <row r="10" spans="1:6">
      <c r="A10" t="s">
        <v>5</v>
      </c>
      <c r="B10" s="3"/>
      <c r="C10" s="5"/>
      <c r="D10" s="5"/>
      <c r="E10" s="5"/>
      <c r="F10" s="5"/>
    </row>
    <row r="11" spans="1:6">
      <c r="B11" s="5"/>
      <c r="C11" s="5"/>
      <c r="D11" s="5"/>
      <c r="E11" s="5"/>
      <c r="F11" s="5"/>
    </row>
    <row r="12" spans="1:6">
      <c r="A12" t="s">
        <v>6</v>
      </c>
      <c r="B12" s="7"/>
      <c r="C12" s="5"/>
      <c r="D12" s="5"/>
      <c r="E12" s="5"/>
      <c r="F12" s="5"/>
    </row>
    <row r="13" spans="1:6">
      <c r="B13" s="5"/>
      <c r="C13" s="5"/>
      <c r="D13" s="5"/>
      <c r="E13" s="5"/>
      <c r="F13" s="5"/>
    </row>
    <row r="14" spans="1:6">
      <c r="A14" t="s">
        <v>7</v>
      </c>
      <c r="B14" s="8"/>
      <c r="C14" s="5"/>
      <c r="D14" s="5"/>
      <c r="E14" s="5"/>
      <c r="F14" s="5"/>
    </row>
    <row r="15" spans="1:6">
      <c r="B15" s="5"/>
      <c r="C15" s="5"/>
      <c r="D15" s="5"/>
      <c r="E15" s="5"/>
      <c r="F15" s="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6"/>
  <sheetViews>
    <sheetView workbookViewId="0">
      <selection activeCell="G49" sqref="G49"/>
    </sheetView>
  </sheetViews>
  <sheetFormatPr defaultRowHeight="15"/>
  <cols>
    <col min="1" max="1" width="33.85546875" customWidth="1"/>
    <col min="7" max="7" width="28.140625" bestFit="1" customWidth="1"/>
  </cols>
  <sheetData>
    <row r="1" spans="1:8" ht="21">
      <c r="A1" s="1" t="s">
        <v>106</v>
      </c>
    </row>
    <row r="2" spans="1:8" ht="15.75">
      <c r="A2" s="32"/>
      <c r="B2" s="28"/>
      <c r="C2" s="31"/>
    </row>
    <row r="3" spans="1:8" ht="18.75">
      <c r="A3" s="27" t="s">
        <v>80</v>
      </c>
      <c r="B3" s="27"/>
      <c r="C3" s="28"/>
      <c r="G3" s="27" t="s">
        <v>70</v>
      </c>
      <c r="H3" s="28"/>
    </row>
    <row r="4" spans="1:8" ht="15.75">
      <c r="A4" s="32"/>
      <c r="B4" s="32"/>
      <c r="C4" s="28"/>
    </row>
    <row r="5" spans="1:8" ht="15.75">
      <c r="A5" s="32" t="s">
        <v>81</v>
      </c>
      <c r="B5" s="28"/>
      <c r="C5" s="28"/>
      <c r="G5" s="29" t="s">
        <v>71</v>
      </c>
      <c r="H5" s="30"/>
    </row>
    <row r="6" spans="1:8" ht="15.75">
      <c r="A6" s="32" t="s">
        <v>82</v>
      </c>
      <c r="B6" s="32"/>
      <c r="C6" s="28"/>
      <c r="G6" s="28"/>
      <c r="H6" s="31"/>
    </row>
    <row r="7" spans="1:8" ht="15.75">
      <c r="A7" s="33" t="s">
        <v>83</v>
      </c>
      <c r="B7" s="33"/>
      <c r="C7" s="28"/>
      <c r="G7" s="29" t="s">
        <v>107</v>
      </c>
      <c r="H7" s="30"/>
    </row>
    <row r="8" spans="1:8" ht="15.75">
      <c r="A8" s="29" t="s">
        <v>84</v>
      </c>
      <c r="B8" s="28"/>
      <c r="C8" s="30"/>
      <c r="G8" s="29" t="s">
        <v>73</v>
      </c>
      <c r="H8" s="30"/>
    </row>
    <row r="9" spans="1:8" ht="15.75">
      <c r="A9" s="32" t="s">
        <v>85</v>
      </c>
      <c r="B9" s="28"/>
      <c r="C9" s="30"/>
      <c r="G9" s="29" t="s">
        <v>74</v>
      </c>
      <c r="H9" s="30"/>
    </row>
    <row r="10" spans="1:8" ht="15.75">
      <c r="G10" s="29" t="s">
        <v>75</v>
      </c>
      <c r="H10" s="30"/>
    </row>
    <row r="11" spans="1:8" ht="15.75">
      <c r="A11" s="32" t="s">
        <v>86</v>
      </c>
      <c r="B11" s="32"/>
      <c r="C11" s="28"/>
      <c r="G11" s="29" t="s">
        <v>76</v>
      </c>
      <c r="H11" s="30"/>
    </row>
    <row r="12" spans="1:8" ht="15.75">
      <c r="A12" s="33" t="s">
        <v>87</v>
      </c>
      <c r="B12" s="33"/>
      <c r="C12" s="28"/>
      <c r="G12" s="32" t="s">
        <v>77</v>
      </c>
      <c r="H12" s="30"/>
    </row>
    <row r="13" spans="1:8" ht="15.75">
      <c r="A13" s="29" t="s">
        <v>108</v>
      </c>
      <c r="B13" s="28"/>
      <c r="C13" s="30"/>
    </row>
    <row r="14" spans="1:8" ht="15.75">
      <c r="G14" s="29" t="s">
        <v>78</v>
      </c>
      <c r="H14" s="30"/>
    </row>
    <row r="15" spans="1:8" ht="15.75">
      <c r="A15" s="33" t="s">
        <v>88</v>
      </c>
      <c r="B15" s="33"/>
      <c r="C15" s="28"/>
      <c r="G15" s="29" t="s">
        <v>18</v>
      </c>
      <c r="H15" s="30"/>
    </row>
    <row r="16" spans="1:8" ht="15.75">
      <c r="A16" s="29" t="s">
        <v>89</v>
      </c>
      <c r="B16" s="28"/>
      <c r="C16" s="30"/>
      <c r="G16" s="29"/>
      <c r="H16" s="31"/>
    </row>
    <row r="17" spans="1:8" ht="15.75">
      <c r="A17" s="29" t="s">
        <v>90</v>
      </c>
      <c r="B17" s="28"/>
      <c r="C17" s="30"/>
      <c r="G17" s="32" t="s">
        <v>79</v>
      </c>
      <c r="H17" s="30"/>
    </row>
    <row r="18" spans="1:8" ht="15.75">
      <c r="G18" s="32"/>
      <c r="H18" s="31"/>
    </row>
    <row r="19" spans="1:8" ht="15.75">
      <c r="A19" s="33" t="s">
        <v>91</v>
      </c>
      <c r="B19" s="33"/>
      <c r="C19" s="28"/>
    </row>
    <row r="20" spans="1:8" ht="15.75">
      <c r="A20" s="29" t="s">
        <v>92</v>
      </c>
      <c r="B20" s="28"/>
      <c r="C20" s="30"/>
    </row>
    <row r="21" spans="1:8" ht="15.75">
      <c r="A21" s="32" t="s">
        <v>93</v>
      </c>
      <c r="B21" s="28"/>
      <c r="C21" s="30"/>
    </row>
    <row r="23" spans="1:8" ht="15.75">
      <c r="A23" s="32" t="s">
        <v>94</v>
      </c>
      <c r="B23" s="28"/>
      <c r="C23" s="30"/>
    </row>
    <row r="25" spans="1:8" ht="15.75">
      <c r="A25" s="32" t="s">
        <v>95</v>
      </c>
      <c r="B25" s="28"/>
      <c r="C25" s="28"/>
    </row>
    <row r="26" spans="1:8" ht="15.75">
      <c r="A26" s="32" t="s">
        <v>96</v>
      </c>
      <c r="B26" s="28"/>
      <c r="C26" s="31"/>
    </row>
    <row r="27" spans="1:8" ht="15.75">
      <c r="A27" s="29" t="s">
        <v>97</v>
      </c>
      <c r="B27" s="28"/>
      <c r="C27" s="30"/>
    </row>
    <row r="28" spans="1:8" ht="15.75">
      <c r="A28" s="29" t="s">
        <v>98</v>
      </c>
      <c r="B28" s="28"/>
      <c r="C28" s="30"/>
    </row>
    <row r="29" spans="1:8" ht="15.75">
      <c r="A29" s="29" t="s">
        <v>79</v>
      </c>
      <c r="B29" s="28"/>
      <c r="C29" s="30"/>
    </row>
    <row r="30" spans="1:8" ht="15.75">
      <c r="A30" s="32" t="s">
        <v>99</v>
      </c>
      <c r="B30" s="28"/>
      <c r="C30" s="30"/>
    </row>
    <row r="32" spans="1:8" ht="15.75">
      <c r="A32" s="32" t="s">
        <v>100</v>
      </c>
      <c r="B32" s="28"/>
      <c r="C32" s="28"/>
    </row>
    <row r="33" spans="1:3" ht="15.75">
      <c r="A33" s="29" t="s">
        <v>101</v>
      </c>
      <c r="B33" s="28"/>
      <c r="C33" s="30"/>
    </row>
    <row r="34" spans="1:3" ht="15.75">
      <c r="A34" s="29" t="s">
        <v>102</v>
      </c>
      <c r="B34" s="28"/>
      <c r="C34" s="30"/>
    </row>
    <row r="35" spans="1:3" ht="15.75">
      <c r="A35" s="29" t="s">
        <v>109</v>
      </c>
      <c r="B35" s="28"/>
      <c r="C35" s="30"/>
    </row>
    <row r="36" spans="1:3" ht="15.75">
      <c r="A36" s="29" t="s">
        <v>110</v>
      </c>
      <c r="B36" s="28"/>
      <c r="C36" s="30"/>
    </row>
    <row r="37" spans="1:3" ht="15.75">
      <c r="A37" s="32" t="s">
        <v>104</v>
      </c>
      <c r="B37" s="28"/>
      <c r="C37" s="30"/>
    </row>
    <row r="39" spans="1:3" ht="15.75">
      <c r="A39" s="32" t="s">
        <v>105</v>
      </c>
      <c r="B39" s="28"/>
      <c r="C39" s="30"/>
    </row>
    <row r="41" spans="1:3" ht="18.75">
      <c r="A41" s="27"/>
      <c r="B41" s="27"/>
      <c r="C41" s="135"/>
    </row>
    <row r="42" spans="1:3">
      <c r="C42" s="20"/>
    </row>
    <row r="43" spans="1:3" ht="15.75">
      <c r="A43" s="29"/>
      <c r="B43" s="28"/>
      <c r="C43" s="31"/>
    </row>
    <row r="44" spans="1:3" ht="15.75">
      <c r="A44" s="28"/>
      <c r="B44" s="28"/>
      <c r="C44" s="31"/>
    </row>
    <row r="45" spans="1:3" ht="15.75">
      <c r="A45" s="29"/>
      <c r="B45" s="28"/>
      <c r="C45" s="31"/>
    </row>
    <row r="46" spans="1:3" ht="15.75">
      <c r="A46" s="29"/>
      <c r="B46" s="28"/>
      <c r="C46" s="31"/>
    </row>
    <row r="47" spans="1:3" ht="15.75">
      <c r="A47" s="29"/>
      <c r="B47" s="28"/>
      <c r="C47" s="31"/>
    </row>
    <row r="48" spans="1:3" ht="15.75">
      <c r="A48" s="29"/>
      <c r="B48" s="28"/>
      <c r="C48" s="31"/>
    </row>
    <row r="49" spans="1:3" ht="15.75">
      <c r="A49" s="29"/>
      <c r="B49" s="28"/>
      <c r="C49" s="31"/>
    </row>
    <row r="50" spans="1:3" ht="15.75">
      <c r="A50" s="32"/>
      <c r="B50" s="28"/>
      <c r="C50" s="31"/>
    </row>
    <row r="51" spans="1:3">
      <c r="C51" s="20"/>
    </row>
    <row r="52" spans="1:3" ht="15.75">
      <c r="A52" s="29"/>
      <c r="B52" s="28"/>
      <c r="C52" s="31"/>
    </row>
    <row r="53" spans="1:3" ht="15.75">
      <c r="A53" s="29"/>
      <c r="B53" s="28"/>
      <c r="C53" s="31"/>
    </row>
    <row r="54" spans="1:3" ht="15.75">
      <c r="A54" s="29"/>
      <c r="B54" s="28"/>
      <c r="C54" s="31"/>
    </row>
    <row r="55" spans="1:3" ht="15.75">
      <c r="A55" s="32"/>
      <c r="B55" s="28"/>
      <c r="C55" s="31"/>
    </row>
    <row r="56" spans="1:3" ht="15.75">
      <c r="A56" s="32"/>
      <c r="B56" s="28"/>
      <c r="C56" s="3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8"/>
  <sheetViews>
    <sheetView workbookViewId="0">
      <selection activeCell="D17" sqref="D17"/>
    </sheetView>
  </sheetViews>
  <sheetFormatPr defaultRowHeight="15"/>
  <cols>
    <col min="1" max="1" width="26.140625" customWidth="1"/>
    <col min="4" max="4" width="41.5703125" bestFit="1" customWidth="1"/>
    <col min="5" max="5" width="20.42578125" customWidth="1"/>
    <col min="7" max="7" width="23.7109375" customWidth="1"/>
    <col min="8" max="8" width="20.85546875" customWidth="1"/>
  </cols>
  <sheetData>
    <row r="1" spans="1:9" ht="15.75">
      <c r="A1" s="34" t="s">
        <v>111</v>
      </c>
      <c r="B1" s="35"/>
      <c r="C1" s="20"/>
      <c r="D1" s="20"/>
      <c r="E1" s="36"/>
      <c r="F1" s="20"/>
      <c r="G1" s="20"/>
      <c r="H1" s="37"/>
      <c r="I1" s="20"/>
    </row>
    <row r="2" spans="1:9">
      <c r="A2" s="175" t="s">
        <v>112</v>
      </c>
      <c r="B2" s="176"/>
      <c r="C2" s="38"/>
      <c r="D2" s="177" t="s">
        <v>113</v>
      </c>
      <c r="E2" s="177"/>
      <c r="F2" s="20"/>
      <c r="G2" s="20"/>
      <c r="H2" s="37"/>
      <c r="I2" s="20"/>
    </row>
    <row r="3" spans="1:9">
      <c r="A3" s="39" t="s">
        <v>114</v>
      </c>
      <c r="B3" s="40"/>
      <c r="C3" s="41"/>
      <c r="D3" s="41" t="s">
        <v>71</v>
      </c>
      <c r="E3" s="42">
        <v>2850000</v>
      </c>
      <c r="F3" s="20"/>
      <c r="G3" s="20"/>
      <c r="H3" s="37"/>
      <c r="I3" s="20"/>
    </row>
    <row r="4" spans="1:9">
      <c r="A4" s="43" t="s">
        <v>82</v>
      </c>
      <c r="B4" s="40"/>
      <c r="C4" s="41"/>
      <c r="D4" s="41" t="s">
        <v>115</v>
      </c>
      <c r="E4" s="44">
        <v>-1570000</v>
      </c>
      <c r="F4" s="20"/>
      <c r="I4" s="20"/>
    </row>
    <row r="5" spans="1:9">
      <c r="A5" s="41" t="s">
        <v>117</v>
      </c>
      <c r="B5" s="47">
        <v>658000</v>
      </c>
      <c r="C5" s="41"/>
      <c r="D5" s="41" t="s">
        <v>118</v>
      </c>
      <c r="E5" s="44">
        <f>SUM(E3:E4)</f>
        <v>1280000</v>
      </c>
      <c r="F5" s="20"/>
      <c r="I5" s="49"/>
    </row>
    <row r="6" spans="1:9">
      <c r="A6" s="41"/>
      <c r="B6" s="40"/>
      <c r="C6" s="41"/>
      <c r="D6" s="41"/>
      <c r="E6" s="50"/>
      <c r="F6" s="20"/>
      <c r="I6" s="20"/>
    </row>
    <row r="7" spans="1:9">
      <c r="A7" s="43" t="s">
        <v>86</v>
      </c>
      <c r="B7" s="40"/>
      <c r="C7" s="41"/>
      <c r="D7" s="41" t="s">
        <v>121</v>
      </c>
      <c r="E7" s="44">
        <v>-150000</v>
      </c>
      <c r="F7" s="20"/>
      <c r="I7" s="20"/>
    </row>
    <row r="8" spans="1:9">
      <c r="A8" s="41" t="s">
        <v>87</v>
      </c>
      <c r="B8" s="47">
        <v>211000</v>
      </c>
      <c r="C8" s="41"/>
      <c r="D8" s="41" t="s">
        <v>19</v>
      </c>
      <c r="E8" s="44">
        <v>-580000</v>
      </c>
      <c r="F8" s="20"/>
      <c r="I8" s="20"/>
    </row>
    <row r="9" spans="1:9">
      <c r="A9" s="41" t="s">
        <v>89</v>
      </c>
      <c r="B9" s="47">
        <v>374000</v>
      </c>
      <c r="C9" s="41"/>
      <c r="D9" s="41" t="s">
        <v>124</v>
      </c>
      <c r="E9" s="44">
        <v>-40000</v>
      </c>
      <c r="F9" s="20"/>
      <c r="I9" s="20"/>
    </row>
    <row r="10" spans="1:9">
      <c r="A10" s="41" t="s">
        <v>92</v>
      </c>
      <c r="B10" s="47">
        <v>437000</v>
      </c>
      <c r="C10" s="41"/>
      <c r="D10" s="43" t="s">
        <v>77</v>
      </c>
      <c r="E10" s="44">
        <f>SUM(E5:E9)</f>
        <v>510000</v>
      </c>
      <c r="F10" s="20"/>
      <c r="I10" s="20"/>
    </row>
    <row r="11" spans="1:9">
      <c r="A11" s="43"/>
      <c r="B11" s="47">
        <f>SUM(B8:B10)</f>
        <v>1022000</v>
      </c>
      <c r="C11" s="41"/>
      <c r="D11" s="41" t="s">
        <v>78</v>
      </c>
      <c r="E11" s="44">
        <v>32000</v>
      </c>
      <c r="F11" s="20"/>
      <c r="G11" s="20"/>
      <c r="H11" s="37"/>
      <c r="I11" s="20"/>
    </row>
    <row r="12" spans="1:9">
      <c r="A12" s="41"/>
      <c r="B12" s="40"/>
      <c r="C12" s="41"/>
      <c r="D12" s="41" t="s">
        <v>18</v>
      </c>
      <c r="E12" s="44">
        <v>-97000</v>
      </c>
      <c r="F12" s="20"/>
      <c r="G12" s="20"/>
      <c r="H12" s="37"/>
      <c r="I12" s="20"/>
    </row>
    <row r="13" spans="1:9">
      <c r="A13" s="132" t="s">
        <v>127</v>
      </c>
      <c r="B13" s="52">
        <f>SUM(B5:B10)</f>
        <v>1680000</v>
      </c>
      <c r="C13" s="41"/>
      <c r="D13" s="43" t="s">
        <v>128</v>
      </c>
      <c r="E13" s="53">
        <f>SUM(E10:E12)</f>
        <v>445000</v>
      </c>
      <c r="F13" s="20"/>
      <c r="G13" s="20"/>
      <c r="H13" s="37"/>
      <c r="I13" s="20"/>
    </row>
    <row r="14" spans="1:9">
      <c r="A14" s="41"/>
      <c r="B14" s="40"/>
      <c r="C14" s="41"/>
      <c r="D14" s="41" t="s">
        <v>129</v>
      </c>
      <c r="E14" s="44">
        <v>-125000</v>
      </c>
      <c r="F14" s="20"/>
      <c r="G14" s="20"/>
      <c r="H14" s="37"/>
      <c r="I14" s="20"/>
    </row>
    <row r="15" spans="1:9">
      <c r="A15" s="178" t="s">
        <v>130</v>
      </c>
      <c r="B15" s="178"/>
      <c r="C15" s="41"/>
      <c r="D15" s="132" t="s">
        <v>79</v>
      </c>
      <c r="E15" s="44">
        <f>SUM(E13+E14)</f>
        <v>320000</v>
      </c>
      <c r="F15" s="20"/>
      <c r="G15" s="20"/>
      <c r="H15" s="37"/>
      <c r="I15" s="20"/>
    </row>
    <row r="16" spans="1:9">
      <c r="A16" s="43" t="s">
        <v>131</v>
      </c>
      <c r="B16" s="47">
        <v>440000</v>
      </c>
      <c r="C16" s="41"/>
      <c r="D16" s="41"/>
      <c r="E16" s="50"/>
      <c r="F16" s="20"/>
      <c r="G16" s="20"/>
      <c r="H16" s="37"/>
      <c r="I16" s="20"/>
    </row>
    <row r="17" spans="1:9" ht="15.75">
      <c r="A17" s="41"/>
      <c r="B17" s="40"/>
      <c r="C17" s="41"/>
      <c r="D17" s="161" t="s">
        <v>116</v>
      </c>
      <c r="E17" s="46"/>
      <c r="F17" s="20"/>
      <c r="G17" s="20"/>
      <c r="H17" s="37"/>
      <c r="I17" s="20"/>
    </row>
    <row r="18" spans="1:9" ht="15.75">
      <c r="A18" s="43" t="s">
        <v>132</v>
      </c>
      <c r="B18" s="40"/>
      <c r="C18" s="41"/>
      <c r="D18" s="163" t="s">
        <v>119</v>
      </c>
      <c r="E18" s="156"/>
      <c r="F18" s="20"/>
      <c r="G18" s="20"/>
      <c r="H18" s="37"/>
      <c r="I18" s="20"/>
    </row>
    <row r="19" spans="1:9" ht="15.75">
      <c r="A19" s="41" t="s">
        <v>133</v>
      </c>
      <c r="B19" s="47">
        <v>880000</v>
      </c>
      <c r="C19" s="41"/>
      <c r="D19" s="163" t="s">
        <v>120</v>
      </c>
      <c r="E19" s="156"/>
      <c r="F19" s="20"/>
      <c r="G19" s="20"/>
      <c r="H19" s="37"/>
      <c r="I19" s="20"/>
    </row>
    <row r="20" spans="1:9" ht="15.75">
      <c r="A20" s="41"/>
      <c r="B20" s="40"/>
      <c r="C20" s="41"/>
      <c r="D20" s="163" t="s">
        <v>122</v>
      </c>
      <c r="E20" s="162"/>
      <c r="F20" s="20"/>
      <c r="G20" s="20"/>
      <c r="H20" s="37"/>
      <c r="I20" s="20"/>
    </row>
    <row r="21" spans="1:9" ht="15.75">
      <c r="A21" s="43" t="s">
        <v>134</v>
      </c>
      <c r="B21" s="40"/>
      <c r="C21" s="41"/>
      <c r="D21" s="163" t="s">
        <v>123</v>
      </c>
      <c r="E21" s="156"/>
      <c r="F21" s="20"/>
      <c r="G21" s="20"/>
      <c r="H21" s="37"/>
      <c r="I21" s="20"/>
    </row>
    <row r="22" spans="1:9" ht="15.75">
      <c r="A22" s="41" t="s">
        <v>102</v>
      </c>
      <c r="B22" s="47">
        <v>260000</v>
      </c>
      <c r="C22" s="41"/>
      <c r="D22" s="163" t="s">
        <v>125</v>
      </c>
      <c r="E22" s="156"/>
      <c r="F22" s="20"/>
      <c r="G22" s="20"/>
      <c r="H22" s="37"/>
      <c r="I22" s="20"/>
    </row>
    <row r="23" spans="1:9" ht="15.75">
      <c r="A23" s="41" t="s">
        <v>103</v>
      </c>
      <c r="B23" s="47">
        <v>40000</v>
      </c>
      <c r="C23" s="41"/>
      <c r="D23" s="163" t="s">
        <v>219</v>
      </c>
      <c r="E23" s="156"/>
      <c r="F23" s="20"/>
      <c r="G23" s="20"/>
      <c r="H23" s="37"/>
      <c r="I23" s="20"/>
    </row>
    <row r="24" spans="1:9">
      <c r="A24" s="41" t="s">
        <v>135</v>
      </c>
      <c r="B24" s="47">
        <v>60000</v>
      </c>
      <c r="C24" s="41"/>
      <c r="D24" s="41"/>
      <c r="E24" s="50"/>
      <c r="F24" s="20"/>
      <c r="G24" s="20"/>
      <c r="H24" s="37"/>
      <c r="I24" s="20"/>
    </row>
    <row r="25" spans="1:9">
      <c r="A25" s="41"/>
      <c r="B25" s="47">
        <f>SUM(B22:B24)</f>
        <v>360000</v>
      </c>
      <c r="C25" s="41"/>
      <c r="D25" s="41"/>
      <c r="E25" s="50"/>
      <c r="F25" s="20"/>
      <c r="G25" s="20"/>
      <c r="H25" s="37"/>
      <c r="I25" s="20"/>
    </row>
    <row r="26" spans="1:9">
      <c r="A26" s="41"/>
      <c r="B26" s="40"/>
      <c r="C26" s="41"/>
      <c r="D26" s="41"/>
      <c r="E26" s="50"/>
      <c r="F26" s="20"/>
      <c r="G26" s="20"/>
      <c r="H26" s="37"/>
      <c r="I26" s="20"/>
    </row>
    <row r="27" spans="1:9" ht="24">
      <c r="A27" s="132" t="s">
        <v>136</v>
      </c>
      <c r="B27" s="52">
        <f>SUM(B16:B24)</f>
        <v>1680000</v>
      </c>
      <c r="C27" s="41"/>
      <c r="D27" s="41"/>
      <c r="E27" s="50"/>
      <c r="F27" s="20"/>
      <c r="G27" s="20"/>
      <c r="H27" s="37"/>
      <c r="I27" s="20"/>
    </row>
    <row r="28" spans="1:9">
      <c r="A28" s="20"/>
      <c r="B28" s="35"/>
      <c r="C28" s="20"/>
      <c r="D28" s="20"/>
      <c r="E28" s="36"/>
      <c r="F28" s="20"/>
      <c r="G28" s="20"/>
      <c r="H28" s="37"/>
      <c r="I28" s="20"/>
    </row>
  </sheetData>
  <mergeCells count="3">
    <mergeCell ref="A2:B2"/>
    <mergeCell ref="D2:E2"/>
    <mergeCell ref="A15:B1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21"/>
  <sheetViews>
    <sheetView workbookViewId="0">
      <selection activeCell="O19" sqref="O19"/>
    </sheetView>
  </sheetViews>
  <sheetFormatPr defaultRowHeight="15"/>
  <cols>
    <col min="1" max="1" width="40.5703125" customWidth="1"/>
  </cols>
  <sheetData>
    <row r="1" spans="1:11" ht="21">
      <c r="A1" s="1" t="s">
        <v>137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10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55"/>
      <c r="B3" s="56">
        <v>2016</v>
      </c>
      <c r="C3" s="56">
        <v>2015</v>
      </c>
      <c r="D3" s="56">
        <v>2014</v>
      </c>
      <c r="E3" s="56">
        <v>2013</v>
      </c>
      <c r="F3" s="56">
        <v>2012</v>
      </c>
      <c r="G3" s="55"/>
      <c r="H3" s="54"/>
      <c r="I3" s="54"/>
      <c r="J3" s="54"/>
      <c r="K3" s="54"/>
    </row>
    <row r="4" spans="1:11" ht="15.75">
      <c r="A4" s="55" t="s">
        <v>138</v>
      </c>
      <c r="B4" s="57">
        <v>1308.3</v>
      </c>
      <c r="C4" s="55">
        <v>982.1</v>
      </c>
      <c r="D4" s="55">
        <v>760.8</v>
      </c>
      <c r="E4" s="55">
        <v>535.20000000000005</v>
      </c>
      <c r="F4" s="55">
        <v>383.8</v>
      </c>
      <c r="G4" s="54"/>
      <c r="H4" s="58"/>
      <c r="I4" s="54"/>
      <c r="J4" s="54"/>
      <c r="K4" s="54"/>
    </row>
    <row r="5" spans="1:11" ht="15.75">
      <c r="A5" s="59" t="s">
        <v>139</v>
      </c>
      <c r="B5" s="59">
        <v>33.200000000000003</v>
      </c>
      <c r="C5" s="59">
        <v>29.1</v>
      </c>
      <c r="D5" s="59">
        <v>42.2</v>
      </c>
      <c r="E5" s="59">
        <v>39.4</v>
      </c>
      <c r="F5" s="59">
        <v>30.1</v>
      </c>
      <c r="G5" s="60"/>
      <c r="H5" s="54"/>
      <c r="I5" s="54"/>
      <c r="J5" s="54"/>
      <c r="K5" s="54"/>
    </row>
    <row r="6" spans="1:11" ht="15.75">
      <c r="A6" s="55" t="s">
        <v>140</v>
      </c>
      <c r="B6" s="55">
        <v>133.9</v>
      </c>
      <c r="C6" s="55">
        <v>99.9</v>
      </c>
      <c r="D6" s="55">
        <v>75.400000000000006</v>
      </c>
      <c r="E6" s="55">
        <v>46.4</v>
      </c>
      <c r="F6" s="55">
        <v>22.6</v>
      </c>
      <c r="G6" s="60"/>
      <c r="H6" s="54"/>
      <c r="I6" s="54"/>
      <c r="J6" s="54"/>
      <c r="K6" s="54"/>
    </row>
    <row r="7" spans="1:11" ht="15.75">
      <c r="A7" s="55" t="s">
        <v>120</v>
      </c>
      <c r="B7" s="55">
        <v>10.199999999999999</v>
      </c>
      <c r="C7" s="55">
        <v>10.199999999999999</v>
      </c>
      <c r="D7" s="55">
        <v>9.9</v>
      </c>
      <c r="E7" s="55">
        <v>8.6999999999999993</v>
      </c>
      <c r="F7" s="55">
        <v>5.9</v>
      </c>
      <c r="G7" s="55"/>
      <c r="H7" s="54"/>
      <c r="I7" s="54"/>
      <c r="J7" s="54"/>
      <c r="K7" s="54"/>
    </row>
    <row r="8" spans="1:11" ht="15.75">
      <c r="A8" s="55" t="s">
        <v>141</v>
      </c>
      <c r="B8" s="57">
        <v>1173.5</v>
      </c>
      <c r="C8" s="55">
        <v>815.4</v>
      </c>
      <c r="D8" s="55">
        <v>517</v>
      </c>
      <c r="E8" s="55">
        <v>401.1</v>
      </c>
      <c r="F8" s="55">
        <v>240.1</v>
      </c>
      <c r="G8" s="60"/>
      <c r="H8" s="54"/>
      <c r="I8" s="54"/>
      <c r="J8" s="54"/>
      <c r="K8" s="54"/>
    </row>
    <row r="9" spans="1:11" ht="15.75">
      <c r="A9" s="55" t="s">
        <v>142</v>
      </c>
      <c r="B9" s="55">
        <v>456.7</v>
      </c>
      <c r="C9" s="55">
        <v>333.2</v>
      </c>
      <c r="D9" s="55">
        <v>250.2</v>
      </c>
      <c r="E9" s="55">
        <v>207.5</v>
      </c>
      <c r="F9" s="55">
        <v>122.6</v>
      </c>
      <c r="G9" s="55"/>
      <c r="H9" s="54"/>
      <c r="I9" s="54"/>
      <c r="J9" s="54"/>
      <c r="K9" s="54"/>
    </row>
    <row r="10" spans="1:11" ht="15.75">
      <c r="A10" s="55" t="s">
        <v>123</v>
      </c>
      <c r="B10" s="55">
        <v>38.9</v>
      </c>
      <c r="C10" s="55">
        <v>40.9</v>
      </c>
      <c r="D10" s="55">
        <v>48.4</v>
      </c>
      <c r="E10" s="55">
        <v>51.7</v>
      </c>
      <c r="F10" s="55">
        <v>51.1</v>
      </c>
      <c r="G10" s="55"/>
      <c r="H10" s="54"/>
      <c r="I10" s="54"/>
      <c r="J10" s="54"/>
      <c r="K10" s="54"/>
    </row>
    <row r="11" spans="1:11" ht="15.75">
      <c r="A11" s="55" t="s">
        <v>122</v>
      </c>
      <c r="B11" s="55">
        <v>90</v>
      </c>
      <c r="C11" s="55">
        <v>120</v>
      </c>
      <c r="D11" s="55">
        <v>130</v>
      </c>
      <c r="E11" s="55">
        <v>140</v>
      </c>
      <c r="F11" s="55">
        <v>140</v>
      </c>
      <c r="G11" s="55"/>
      <c r="H11" s="54"/>
      <c r="I11" s="54"/>
      <c r="J11" s="54"/>
      <c r="K11" s="54"/>
    </row>
    <row r="12" spans="1:11" ht="15.75">
      <c r="A12" s="55" t="s">
        <v>119</v>
      </c>
      <c r="B12" s="55">
        <v>14.9</v>
      </c>
      <c r="C12" s="55">
        <v>15.4</v>
      </c>
      <c r="D12" s="55">
        <v>16.7</v>
      </c>
      <c r="E12" s="55">
        <v>14.7</v>
      </c>
      <c r="F12" s="55">
        <v>11.3</v>
      </c>
      <c r="G12" s="55"/>
      <c r="H12" s="54"/>
      <c r="I12" s="54"/>
      <c r="J12" s="54"/>
      <c r="K12" s="54"/>
    </row>
    <row r="13" spans="1:11" ht="15.75">
      <c r="A13" s="55" t="s">
        <v>143</v>
      </c>
      <c r="B13" s="61">
        <v>1041</v>
      </c>
      <c r="C13" s="55">
        <v>775</v>
      </c>
      <c r="D13" s="55">
        <v>624</v>
      </c>
      <c r="E13" s="55">
        <v>439</v>
      </c>
      <c r="F13" s="55">
        <v>322</v>
      </c>
      <c r="G13" s="55"/>
      <c r="H13" s="54"/>
      <c r="I13" s="54"/>
      <c r="J13" s="54"/>
      <c r="K13" s="54"/>
    </row>
    <row r="14" spans="1:11" ht="15.75">
      <c r="A14" s="62"/>
      <c r="B14" s="62"/>
      <c r="C14" s="62"/>
      <c r="D14" s="62"/>
      <c r="E14" s="62"/>
      <c r="F14" s="62"/>
      <c r="G14" s="62"/>
      <c r="H14" s="54"/>
      <c r="I14" s="54"/>
      <c r="J14" s="54"/>
      <c r="K14" s="54"/>
    </row>
    <row r="15" spans="1:11" ht="15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15.75">
      <c r="A16" s="164" t="s">
        <v>116</v>
      </c>
      <c r="B16" s="165"/>
      <c r="C16" s="165"/>
      <c r="D16" s="165"/>
      <c r="E16" s="165"/>
      <c r="F16" s="165"/>
      <c r="G16" s="54"/>
      <c r="H16" s="54"/>
      <c r="I16" s="54"/>
      <c r="J16" s="54"/>
      <c r="K16" s="54"/>
    </row>
    <row r="17" spans="1:11" ht="15.75">
      <c r="A17" s="165" t="s">
        <v>125</v>
      </c>
      <c r="B17" s="87"/>
      <c r="C17" s="87"/>
      <c r="D17" s="87"/>
      <c r="E17" s="87"/>
      <c r="F17" s="87"/>
      <c r="G17" s="54"/>
      <c r="H17" s="54"/>
      <c r="I17" s="54"/>
      <c r="J17" s="54"/>
      <c r="K17" s="54"/>
    </row>
    <row r="18" spans="1:11" ht="15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15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15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15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32"/>
  <sheetViews>
    <sheetView workbookViewId="0"/>
  </sheetViews>
  <sheetFormatPr defaultRowHeight="15"/>
  <cols>
    <col min="1" max="1" width="47.5703125" customWidth="1"/>
    <col min="2" max="2" width="22.42578125" customWidth="1"/>
    <col min="3" max="3" width="19.28515625" customWidth="1"/>
    <col min="5" max="5" width="24.7109375" customWidth="1"/>
    <col min="6" max="6" width="12.85546875" customWidth="1"/>
    <col min="7" max="7" width="14.140625" customWidth="1"/>
    <col min="9" max="9" width="38" bestFit="1" customWidth="1"/>
    <col min="10" max="10" width="12.28515625" customWidth="1"/>
    <col min="11" max="11" width="14.28515625" customWidth="1"/>
  </cols>
  <sheetData>
    <row r="1" spans="1:12" ht="21">
      <c r="A1" s="64" t="s">
        <v>220</v>
      </c>
      <c r="B1" s="65"/>
      <c r="C1" s="65"/>
      <c r="D1" s="65"/>
      <c r="E1" s="65"/>
      <c r="F1" s="65"/>
      <c r="G1" s="65"/>
      <c r="H1" s="66"/>
      <c r="I1" s="66"/>
      <c r="J1" s="66"/>
      <c r="K1" s="66"/>
      <c r="L1" s="66"/>
    </row>
    <row r="2" spans="1:12" ht="15.75">
      <c r="A2" s="67" t="s">
        <v>111</v>
      </c>
      <c r="B2" s="68"/>
      <c r="C2" s="68"/>
      <c r="D2" s="68"/>
      <c r="E2" s="68"/>
      <c r="F2" s="68"/>
      <c r="G2" s="68"/>
      <c r="H2" s="69"/>
      <c r="I2" s="69"/>
      <c r="J2" s="66"/>
      <c r="K2" s="66"/>
      <c r="L2" s="66"/>
    </row>
    <row r="3" spans="1:12">
      <c r="A3" s="70" t="s">
        <v>112</v>
      </c>
      <c r="B3" s="70" t="s">
        <v>144</v>
      </c>
      <c r="C3" s="71" t="s">
        <v>145</v>
      </c>
      <c r="D3" s="72"/>
      <c r="E3" s="71" t="s">
        <v>113</v>
      </c>
      <c r="F3" s="71" t="s">
        <v>146</v>
      </c>
      <c r="G3" s="71" t="s">
        <v>145</v>
      </c>
      <c r="H3" s="69"/>
      <c r="I3" s="69"/>
      <c r="J3" s="66"/>
      <c r="K3" s="66"/>
      <c r="L3" s="66"/>
    </row>
    <row r="4" spans="1:12">
      <c r="A4" s="73" t="s">
        <v>114</v>
      </c>
      <c r="B4" s="74"/>
      <c r="C4" s="74"/>
      <c r="D4" s="75"/>
      <c r="E4" s="75" t="s">
        <v>71</v>
      </c>
      <c r="F4" s="76">
        <v>110987</v>
      </c>
      <c r="G4" s="77">
        <v>104639</v>
      </c>
      <c r="H4" s="69"/>
      <c r="I4" s="69"/>
      <c r="J4" s="66"/>
      <c r="K4" s="66"/>
      <c r="L4" s="66"/>
    </row>
    <row r="5" spans="1:12">
      <c r="A5" s="78" t="s">
        <v>82</v>
      </c>
      <c r="B5" s="74"/>
      <c r="C5" s="74"/>
      <c r="D5" s="75"/>
      <c r="E5" s="75" t="s">
        <v>115</v>
      </c>
      <c r="F5" s="77">
        <v>-81328</v>
      </c>
      <c r="G5" s="77">
        <v>-85255</v>
      </c>
      <c r="H5" s="69"/>
      <c r="I5" s="145"/>
      <c r="J5" s="146"/>
      <c r="K5" s="147"/>
      <c r="L5" s="66"/>
    </row>
    <row r="6" spans="1:12">
      <c r="A6" s="75" t="s">
        <v>147</v>
      </c>
      <c r="B6" s="79">
        <v>44425</v>
      </c>
      <c r="C6" s="79">
        <v>37973</v>
      </c>
      <c r="D6" s="75"/>
      <c r="E6" s="80" t="s">
        <v>118</v>
      </c>
      <c r="F6" s="79">
        <f>SUM(F4:F5)</f>
        <v>29659</v>
      </c>
      <c r="G6" s="79">
        <f>SUM(G4:G5)</f>
        <v>19384</v>
      </c>
      <c r="H6" s="69"/>
      <c r="I6" s="148"/>
      <c r="J6" s="149"/>
      <c r="K6" s="150"/>
      <c r="L6" s="66"/>
    </row>
    <row r="7" spans="1:12">
      <c r="A7" s="75"/>
      <c r="B7" s="74"/>
      <c r="C7" s="74"/>
      <c r="D7" s="75"/>
      <c r="E7" s="75"/>
      <c r="F7" s="74"/>
      <c r="G7" s="74"/>
      <c r="H7" s="69"/>
      <c r="I7" s="148"/>
      <c r="J7" s="149"/>
      <c r="K7" s="150"/>
      <c r="L7" s="66"/>
    </row>
    <row r="8" spans="1:12">
      <c r="A8" s="78" t="s">
        <v>86</v>
      </c>
      <c r="B8" s="74"/>
      <c r="C8" s="74"/>
      <c r="D8" s="75"/>
      <c r="E8" s="75" t="s">
        <v>121</v>
      </c>
      <c r="F8" s="77">
        <v>-1619</v>
      </c>
      <c r="G8" s="77">
        <v>-1936</v>
      </c>
      <c r="H8" s="69"/>
      <c r="I8" s="148"/>
      <c r="J8" s="151"/>
      <c r="K8" s="150"/>
      <c r="L8" s="66"/>
    </row>
    <row r="9" spans="1:12">
      <c r="A9" s="75" t="s">
        <v>87</v>
      </c>
      <c r="B9" s="77">
        <v>19411</v>
      </c>
      <c r="C9" s="77">
        <v>19401</v>
      </c>
      <c r="D9" s="75"/>
      <c r="E9" s="75" t="s">
        <v>19</v>
      </c>
      <c r="F9" s="77">
        <v>-10673</v>
      </c>
      <c r="G9" s="77">
        <v>-9127</v>
      </c>
      <c r="H9" s="69"/>
      <c r="I9" s="148"/>
      <c r="J9" s="149"/>
      <c r="K9" s="150"/>
      <c r="L9" s="66"/>
    </row>
    <row r="10" spans="1:12">
      <c r="A10" s="75" t="s">
        <v>89</v>
      </c>
      <c r="B10" s="77">
        <v>15837</v>
      </c>
      <c r="C10" s="77">
        <v>13945</v>
      </c>
      <c r="D10" s="75"/>
      <c r="E10" s="75" t="s">
        <v>124</v>
      </c>
      <c r="F10" s="77">
        <v>-1535</v>
      </c>
      <c r="G10" s="77">
        <v>-1293</v>
      </c>
      <c r="H10" s="69"/>
      <c r="I10" s="148"/>
      <c r="J10" s="152"/>
      <c r="K10" s="153"/>
      <c r="L10" s="66"/>
    </row>
    <row r="11" spans="1:12">
      <c r="A11" s="75" t="s">
        <v>148</v>
      </c>
      <c r="B11" s="77">
        <v>18470</v>
      </c>
      <c r="C11" s="77">
        <v>15632</v>
      </c>
      <c r="D11" s="75"/>
      <c r="E11" s="78" t="s">
        <v>77</v>
      </c>
      <c r="F11" s="77">
        <f>SUM(F6:F10)</f>
        <v>15832</v>
      </c>
      <c r="G11" s="77">
        <f>SUM(G6:G10)</f>
        <v>7028</v>
      </c>
      <c r="H11" s="69"/>
      <c r="I11" s="148"/>
      <c r="J11" s="149"/>
      <c r="K11" s="150"/>
      <c r="L11" s="66"/>
    </row>
    <row r="12" spans="1:12">
      <c r="A12" s="75" t="s">
        <v>93</v>
      </c>
      <c r="B12" s="79">
        <f>SUM(B9:B11)</f>
        <v>53718</v>
      </c>
      <c r="C12" s="79">
        <f>SUM(C9:C11)</f>
        <v>48978</v>
      </c>
      <c r="D12" s="75"/>
      <c r="E12" s="75" t="s">
        <v>78</v>
      </c>
      <c r="F12" s="77">
        <v>605</v>
      </c>
      <c r="G12" s="77">
        <v>126</v>
      </c>
      <c r="H12" s="69"/>
      <c r="I12" s="69"/>
      <c r="J12" s="66"/>
      <c r="K12" s="66"/>
      <c r="L12" s="66"/>
    </row>
    <row r="13" spans="1:12">
      <c r="A13" s="75"/>
      <c r="B13" s="74"/>
      <c r="C13" s="74"/>
      <c r="D13" s="75"/>
      <c r="E13" s="75" t="s">
        <v>18</v>
      </c>
      <c r="F13" s="77">
        <v>-1783</v>
      </c>
      <c r="G13" s="77">
        <v>-1087</v>
      </c>
      <c r="H13" s="69"/>
      <c r="I13" s="69"/>
      <c r="J13" s="66"/>
      <c r="K13" s="66"/>
      <c r="L13" s="66"/>
    </row>
    <row r="14" spans="1:12" ht="24">
      <c r="A14" s="81" t="s">
        <v>127</v>
      </c>
      <c r="B14" s="79">
        <f>SUM(B12,B6)</f>
        <v>98143</v>
      </c>
      <c r="C14" s="79">
        <f>SUM(C12,C6)</f>
        <v>86951</v>
      </c>
      <c r="D14" s="75"/>
      <c r="E14" s="78" t="s">
        <v>128</v>
      </c>
      <c r="F14" s="79">
        <f>SUM(F11:F13)</f>
        <v>14654</v>
      </c>
      <c r="G14" s="79">
        <f>SUM(G11:G13)</f>
        <v>6067</v>
      </c>
      <c r="H14" s="69"/>
      <c r="I14" s="69"/>
      <c r="J14" s="66"/>
      <c r="K14" s="66"/>
      <c r="L14" s="66"/>
    </row>
    <row r="15" spans="1:12">
      <c r="A15" s="75"/>
      <c r="B15" s="74"/>
      <c r="C15" s="74"/>
      <c r="D15" s="75"/>
      <c r="E15" s="75" t="s">
        <v>129</v>
      </c>
      <c r="F15" s="77">
        <v>-1863</v>
      </c>
      <c r="G15" s="77">
        <v>-2258</v>
      </c>
      <c r="H15" s="69"/>
      <c r="I15" s="69"/>
      <c r="J15" s="66"/>
      <c r="K15" s="66"/>
      <c r="L15" s="66"/>
    </row>
    <row r="16" spans="1:12">
      <c r="A16" s="179" t="s">
        <v>130</v>
      </c>
      <c r="B16" s="179"/>
      <c r="C16" s="73"/>
      <c r="D16" s="75"/>
      <c r="E16" s="78" t="s">
        <v>79</v>
      </c>
      <c r="F16" s="77">
        <f>SUM(F14:F15)</f>
        <v>12791</v>
      </c>
      <c r="G16" s="77">
        <f>SUM(G14:G15)</f>
        <v>3809</v>
      </c>
      <c r="H16" s="69"/>
      <c r="I16" s="69"/>
      <c r="J16" s="66"/>
      <c r="K16" s="66"/>
      <c r="L16" s="66"/>
    </row>
    <row r="17" spans="1:12">
      <c r="A17" s="78" t="s">
        <v>131</v>
      </c>
      <c r="B17" s="77">
        <v>46039</v>
      </c>
      <c r="C17" s="77">
        <v>41846</v>
      </c>
      <c r="D17" s="75"/>
      <c r="E17" s="75"/>
      <c r="F17" s="74"/>
      <c r="G17" s="74"/>
      <c r="H17" s="66"/>
      <c r="I17" s="66"/>
      <c r="J17" s="66"/>
      <c r="K17" s="66"/>
      <c r="L17" s="66"/>
    </row>
    <row r="18" spans="1:12">
      <c r="A18" s="75"/>
      <c r="B18" s="74"/>
      <c r="C18" s="74"/>
      <c r="D18" s="75"/>
      <c r="E18" s="75"/>
      <c r="F18" s="74"/>
      <c r="G18" s="74"/>
      <c r="H18" s="66"/>
      <c r="I18" s="66"/>
      <c r="J18" s="66"/>
      <c r="K18" s="66"/>
      <c r="L18" s="66"/>
    </row>
    <row r="19" spans="1:12">
      <c r="A19" s="78" t="s">
        <v>132</v>
      </c>
      <c r="B19" s="74"/>
      <c r="C19" s="74"/>
      <c r="D19" s="75"/>
      <c r="E19" s="143" t="s">
        <v>116</v>
      </c>
      <c r="F19" s="136" t="s">
        <v>146</v>
      </c>
      <c r="G19" s="137" t="s">
        <v>145</v>
      </c>
      <c r="H19" s="66"/>
      <c r="I19" s="66"/>
      <c r="J19" s="66"/>
      <c r="K19" s="66"/>
      <c r="L19" s="66"/>
    </row>
    <row r="20" spans="1:12" ht="30">
      <c r="A20" s="75" t="s">
        <v>133</v>
      </c>
      <c r="B20" s="77">
        <v>12258</v>
      </c>
      <c r="C20" s="77">
        <v>10605</v>
      </c>
      <c r="D20" s="75"/>
      <c r="E20" s="144" t="s">
        <v>119</v>
      </c>
      <c r="F20" s="138"/>
      <c r="G20" s="139"/>
      <c r="H20" s="66"/>
      <c r="I20" s="66"/>
      <c r="J20" s="66"/>
      <c r="K20" s="66"/>
      <c r="L20" s="66"/>
    </row>
    <row r="21" spans="1:12">
      <c r="A21" s="75"/>
      <c r="B21" s="74"/>
      <c r="C21" s="74"/>
      <c r="D21" s="75"/>
      <c r="E21" s="144" t="s">
        <v>120</v>
      </c>
      <c r="F21" s="138"/>
      <c r="G21" s="139"/>
      <c r="H21" s="66"/>
      <c r="I21" s="66"/>
      <c r="J21" s="66"/>
      <c r="K21" s="66"/>
      <c r="L21" s="66"/>
    </row>
    <row r="22" spans="1:12">
      <c r="A22" s="78" t="s">
        <v>134</v>
      </c>
      <c r="B22" s="74"/>
      <c r="C22" s="74"/>
      <c r="D22" s="75"/>
      <c r="E22" s="144" t="s">
        <v>122</v>
      </c>
      <c r="F22" s="140"/>
      <c r="G22" s="139"/>
      <c r="H22" s="66"/>
      <c r="I22" s="66"/>
      <c r="J22" s="66"/>
      <c r="K22" s="66"/>
      <c r="L22" s="66"/>
    </row>
    <row r="23" spans="1:12">
      <c r="A23" s="75" t="s">
        <v>133</v>
      </c>
      <c r="B23" s="77">
        <v>10190</v>
      </c>
      <c r="C23" s="77">
        <v>8671</v>
      </c>
      <c r="D23" s="75"/>
      <c r="E23" s="144" t="s">
        <v>123</v>
      </c>
      <c r="F23" s="138"/>
      <c r="G23" s="139"/>
      <c r="H23" s="66"/>
      <c r="I23" s="66"/>
      <c r="J23" s="66"/>
      <c r="K23" s="66"/>
      <c r="L23" s="66"/>
    </row>
    <row r="24" spans="1:12" ht="31.5" customHeight="1">
      <c r="A24" s="75" t="s">
        <v>149</v>
      </c>
      <c r="B24" s="77">
        <v>1765</v>
      </c>
      <c r="C24" s="77">
        <v>1522</v>
      </c>
      <c r="D24" s="75"/>
      <c r="E24" s="144" t="s">
        <v>125</v>
      </c>
      <c r="F24" s="141"/>
      <c r="G24" s="142"/>
      <c r="H24" s="66"/>
      <c r="I24" s="66"/>
      <c r="J24" s="66"/>
      <c r="K24" s="66"/>
      <c r="L24" s="66"/>
    </row>
    <row r="25" spans="1:12" ht="31.5" customHeight="1">
      <c r="A25" s="75" t="s">
        <v>102</v>
      </c>
      <c r="B25" s="77">
        <v>14787</v>
      </c>
      <c r="C25" s="77">
        <v>10546</v>
      </c>
      <c r="D25" s="75"/>
      <c r="E25" s="144" t="s">
        <v>126</v>
      </c>
      <c r="F25" s="138"/>
      <c r="G25" s="139"/>
      <c r="H25" s="66"/>
      <c r="I25" s="66"/>
      <c r="J25" s="66"/>
      <c r="K25" s="66"/>
      <c r="L25" s="66"/>
    </row>
    <row r="26" spans="1:12">
      <c r="A26" s="75" t="s">
        <v>150</v>
      </c>
      <c r="B26" s="77">
        <v>13104</v>
      </c>
      <c r="C26" s="77">
        <v>13761</v>
      </c>
      <c r="D26" s="75"/>
      <c r="E26" s="75"/>
      <c r="F26" s="74"/>
      <c r="G26" s="74"/>
      <c r="H26" s="66"/>
      <c r="I26" s="66"/>
      <c r="J26" s="66"/>
      <c r="K26" s="66"/>
      <c r="L26" s="66"/>
    </row>
    <row r="27" spans="1:12">
      <c r="A27" s="75" t="s">
        <v>151</v>
      </c>
      <c r="B27" s="77">
        <f>SUM(B23:B26)</f>
        <v>39846</v>
      </c>
      <c r="C27" s="77">
        <f>SUM(C23:C26)</f>
        <v>34500</v>
      </c>
      <c r="D27" s="75"/>
      <c r="E27" s="75"/>
      <c r="F27" s="74"/>
      <c r="G27" s="74"/>
      <c r="H27" s="66"/>
      <c r="I27" s="66"/>
      <c r="J27" s="66"/>
      <c r="K27" s="66"/>
      <c r="L27" s="66"/>
    </row>
    <row r="28" spans="1:12">
      <c r="A28" s="75"/>
      <c r="B28" s="82"/>
      <c r="C28" s="82"/>
      <c r="D28" s="75"/>
      <c r="E28" s="75"/>
      <c r="F28" s="74"/>
      <c r="G28" s="74"/>
      <c r="H28" s="66"/>
      <c r="I28" s="66"/>
      <c r="J28" s="66"/>
      <c r="K28" s="66"/>
      <c r="L28" s="66"/>
    </row>
    <row r="29" spans="1:12">
      <c r="A29" s="78" t="s">
        <v>136</v>
      </c>
      <c r="B29" s="83">
        <f>SUM(B27,B20,B17)</f>
        <v>98143</v>
      </c>
      <c r="C29" s="83">
        <f>SUM(C27,C20,C17)</f>
        <v>86951</v>
      </c>
      <c r="D29" s="65"/>
      <c r="E29" s="65"/>
      <c r="F29" s="65"/>
      <c r="G29" s="65"/>
      <c r="H29" s="66"/>
      <c r="I29" s="66"/>
      <c r="J29" s="66"/>
      <c r="K29" s="66"/>
      <c r="L29" s="66"/>
    </row>
    <row r="30" spans="1:12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</sheetData>
  <mergeCells count="1">
    <mergeCell ref="A16:B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28"/>
  <sheetViews>
    <sheetView workbookViewId="0">
      <selection activeCell="F3" sqref="F3"/>
    </sheetView>
  </sheetViews>
  <sheetFormatPr defaultRowHeight="15"/>
  <cols>
    <col min="1" max="1" width="44.28515625" customWidth="1"/>
    <col min="2" max="2" width="9.85546875" customWidth="1"/>
  </cols>
  <sheetData>
    <row r="1" spans="1:5" ht="21">
      <c r="A1" s="1" t="s">
        <v>221</v>
      </c>
      <c r="B1" s="54"/>
      <c r="C1" s="54"/>
      <c r="D1" s="54"/>
      <c r="E1" s="54"/>
    </row>
    <row r="2" spans="1:5" ht="15.75">
      <c r="A2" s="10" t="s">
        <v>8</v>
      </c>
      <c r="B2" s="54"/>
      <c r="C2" s="54"/>
      <c r="D2" s="54"/>
      <c r="E2" s="54"/>
    </row>
    <row r="3" spans="1:5" ht="15.75">
      <c r="A3" s="10"/>
      <c r="B3" s="54"/>
      <c r="C3" s="54"/>
      <c r="D3" s="54"/>
      <c r="E3" s="54"/>
    </row>
    <row r="4" spans="1:5" ht="15.75">
      <c r="A4" s="10" t="s">
        <v>70</v>
      </c>
      <c r="B4" s="84" t="s">
        <v>152</v>
      </c>
      <c r="C4" s="84" t="s">
        <v>153</v>
      </c>
      <c r="D4" s="84" t="s">
        <v>154</v>
      </c>
      <c r="E4" s="54"/>
    </row>
    <row r="5" spans="1:5" ht="15.75">
      <c r="A5" s="55" t="s">
        <v>155</v>
      </c>
      <c r="B5" s="61">
        <v>342322</v>
      </c>
      <c r="C5" s="61">
        <v>309642</v>
      </c>
      <c r="D5" s="61">
        <v>279969</v>
      </c>
      <c r="E5" s="55"/>
    </row>
    <row r="6" spans="1:5" ht="15.75">
      <c r="A6" s="59" t="s">
        <v>156</v>
      </c>
      <c r="B6" s="85">
        <v>17274</v>
      </c>
      <c r="C6" s="85">
        <v>17865</v>
      </c>
      <c r="D6" s="85">
        <v>17224</v>
      </c>
      <c r="E6" s="59"/>
    </row>
    <row r="7" spans="1:5" ht="15.75">
      <c r="A7" s="55" t="s">
        <v>157</v>
      </c>
      <c r="B7" s="61">
        <v>15722</v>
      </c>
      <c r="C7" s="61">
        <v>17394</v>
      </c>
      <c r="D7" s="61">
        <v>16628</v>
      </c>
      <c r="E7" s="55"/>
    </row>
    <row r="8" spans="1:5" ht="15.75">
      <c r="A8" s="55" t="s">
        <v>79</v>
      </c>
      <c r="B8" s="61">
        <v>10165</v>
      </c>
      <c r="C8" s="61">
        <v>7018</v>
      </c>
      <c r="D8" s="61">
        <v>12711</v>
      </c>
      <c r="E8" s="55"/>
    </row>
    <row r="9" spans="1:5" ht="15.75">
      <c r="A9" s="55"/>
      <c r="B9" s="61"/>
      <c r="C9" s="61"/>
      <c r="D9" s="61"/>
      <c r="E9" s="55"/>
    </row>
    <row r="10" spans="1:5" ht="15.75">
      <c r="A10" s="86" t="s">
        <v>80</v>
      </c>
      <c r="B10" s="61"/>
      <c r="C10" s="61"/>
      <c r="D10" s="61"/>
      <c r="E10" s="55"/>
    </row>
    <row r="11" spans="1:5" ht="15.75">
      <c r="A11" s="55" t="s">
        <v>158</v>
      </c>
      <c r="B11" s="61">
        <v>252834</v>
      </c>
      <c r="C11" s="61">
        <v>221999</v>
      </c>
      <c r="D11" s="61">
        <v>183211</v>
      </c>
      <c r="E11" s="55"/>
    </row>
    <row r="12" spans="1:5" ht="15.75">
      <c r="A12" s="55"/>
      <c r="B12" s="61"/>
      <c r="C12" s="61"/>
      <c r="D12" s="61"/>
      <c r="E12" s="55"/>
    </row>
    <row r="13" spans="1:5" ht="15.75">
      <c r="A13" s="86" t="s">
        <v>159</v>
      </c>
      <c r="B13" s="61"/>
      <c r="C13" s="61"/>
      <c r="D13" s="61"/>
      <c r="E13" s="55"/>
    </row>
    <row r="14" spans="1:5" ht="15.75">
      <c r="A14" s="55" t="s">
        <v>160</v>
      </c>
      <c r="B14" s="61">
        <v>1063</v>
      </c>
      <c r="C14" s="61">
        <v>1083</v>
      </c>
      <c r="D14" s="61">
        <v>969</v>
      </c>
      <c r="E14" s="55"/>
    </row>
    <row r="15" spans="1:5" ht="15.75">
      <c r="A15" s="55" t="s">
        <v>161</v>
      </c>
      <c r="B15" s="61">
        <v>405</v>
      </c>
      <c r="C15" s="61">
        <v>412</v>
      </c>
      <c r="D15" s="61">
        <v>382</v>
      </c>
      <c r="E15" s="55"/>
    </row>
    <row r="16" spans="1:5" ht="15.75">
      <c r="A16" s="62" t="s">
        <v>120</v>
      </c>
      <c r="B16" s="62">
        <v>5.15</v>
      </c>
      <c r="C16" s="62">
        <v>5.87</v>
      </c>
      <c r="D16" s="62">
        <v>6.21</v>
      </c>
      <c r="E16" s="62"/>
    </row>
    <row r="17" spans="1:5" ht="15.75">
      <c r="A17" s="62" t="s">
        <v>123</v>
      </c>
      <c r="B17" s="62">
        <v>54.16</v>
      </c>
      <c r="C17" s="62">
        <v>62.01</v>
      </c>
      <c r="D17" s="62">
        <v>68.53</v>
      </c>
      <c r="E17" s="62"/>
    </row>
    <row r="18" spans="1:5" ht="15.75">
      <c r="A18" s="62" t="s">
        <v>122</v>
      </c>
      <c r="B18" s="62">
        <v>25.69</v>
      </c>
      <c r="C18" s="62">
        <v>69.63</v>
      </c>
      <c r="D18" s="62">
        <v>39.659999999999997</v>
      </c>
      <c r="E18" s="62"/>
    </row>
    <row r="19" spans="1:5" ht="15.75">
      <c r="A19" s="54"/>
      <c r="B19" s="54"/>
      <c r="C19" s="54"/>
      <c r="D19" s="54"/>
      <c r="E19" s="54"/>
    </row>
    <row r="20" spans="1:5" ht="15.75">
      <c r="A20" s="154" t="s">
        <v>116</v>
      </c>
      <c r="B20" s="155"/>
      <c r="C20" s="155"/>
      <c r="D20" s="155"/>
      <c r="E20" s="54"/>
    </row>
    <row r="21" spans="1:5" ht="15.75">
      <c r="A21" s="155" t="s">
        <v>162</v>
      </c>
      <c r="B21" s="156"/>
      <c r="C21" s="156"/>
      <c r="D21" s="156"/>
      <c r="E21" s="54"/>
    </row>
    <row r="22" spans="1:5" ht="15.75">
      <c r="A22" s="155" t="s">
        <v>125</v>
      </c>
      <c r="B22" s="157"/>
      <c r="C22" s="157"/>
      <c r="D22" s="157"/>
      <c r="E22" s="63"/>
    </row>
    <row r="23" spans="1:5" ht="15.75">
      <c r="A23" s="155" t="s">
        <v>163</v>
      </c>
      <c r="B23" s="156"/>
      <c r="C23" s="156"/>
      <c r="D23" s="156"/>
      <c r="E23" s="63"/>
    </row>
    <row r="24" spans="1:5" ht="15.75">
      <c r="A24" s="155" t="s">
        <v>126</v>
      </c>
      <c r="B24" s="156"/>
      <c r="C24" s="156"/>
      <c r="D24" s="156"/>
      <c r="E24" s="54"/>
    </row>
    <row r="25" spans="1:5" ht="15.75">
      <c r="A25" s="54"/>
      <c r="B25" s="54"/>
      <c r="C25" s="54"/>
      <c r="D25" s="54"/>
      <c r="E25" s="54"/>
    </row>
    <row r="26" spans="1:5" ht="15.75">
      <c r="A26" s="54"/>
      <c r="B26" s="54"/>
      <c r="C26" s="54"/>
      <c r="D26" s="54"/>
      <c r="E26" s="54"/>
    </row>
    <row r="27" spans="1:5" ht="15.75">
      <c r="A27" s="54"/>
      <c r="B27" s="54"/>
      <c r="C27" s="54"/>
      <c r="D27" s="54"/>
      <c r="E27" s="54"/>
    </row>
    <row r="28" spans="1:5" ht="15.75">
      <c r="A28" s="54"/>
      <c r="B28" s="54"/>
      <c r="C28" s="54"/>
      <c r="D28" s="54"/>
      <c r="E28" s="5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54"/>
  <sheetViews>
    <sheetView tabSelected="1" workbookViewId="0">
      <selection activeCell="C7" sqref="C7"/>
    </sheetView>
  </sheetViews>
  <sheetFormatPr defaultRowHeight="15"/>
  <cols>
    <col min="1" max="1" width="33.5703125" bestFit="1" customWidth="1"/>
    <col min="3" max="3" width="12.42578125" style="5" bestFit="1" customWidth="1"/>
    <col min="5" max="5" width="46" bestFit="1" customWidth="1"/>
  </cols>
  <sheetData>
    <row r="1" spans="1:6" ht="18.75">
      <c r="A1" s="22" t="s">
        <v>217</v>
      </c>
    </row>
    <row r="2" spans="1:6">
      <c r="A2" s="19" t="s">
        <v>8</v>
      </c>
    </row>
    <row r="3" spans="1:6">
      <c r="A3" s="19" t="s">
        <v>70</v>
      </c>
    </row>
    <row r="5" spans="1:6">
      <c r="A5" t="s">
        <v>71</v>
      </c>
      <c r="C5" s="3">
        <v>3428800</v>
      </c>
    </row>
    <row r="7" spans="1:6">
      <c r="A7" t="s">
        <v>107</v>
      </c>
      <c r="C7" s="3">
        <v>13000</v>
      </c>
      <c r="E7" s="166" t="s">
        <v>116</v>
      </c>
      <c r="F7" s="167"/>
    </row>
    <row r="8" spans="1:6">
      <c r="A8" t="s">
        <v>73</v>
      </c>
      <c r="C8" s="3">
        <v>-928000</v>
      </c>
      <c r="E8" s="167" t="s">
        <v>119</v>
      </c>
      <c r="F8" s="168"/>
    </row>
    <row r="9" spans="1:6">
      <c r="A9" t="s">
        <v>121</v>
      </c>
      <c r="C9" s="3">
        <v>-422100</v>
      </c>
      <c r="E9" s="167" t="s">
        <v>120</v>
      </c>
      <c r="F9" s="168"/>
    </row>
    <row r="10" spans="1:6">
      <c r="A10" t="s">
        <v>19</v>
      </c>
      <c r="C10" s="3">
        <v>-1675900</v>
      </c>
      <c r="E10" s="167" t="s">
        <v>122</v>
      </c>
      <c r="F10" s="168"/>
    </row>
    <row r="11" spans="1:6">
      <c r="A11" t="s">
        <v>76</v>
      </c>
      <c r="C11" s="3">
        <v>-44000</v>
      </c>
      <c r="E11" s="167" t="s">
        <v>123</v>
      </c>
      <c r="F11" s="168"/>
    </row>
    <row r="12" spans="1:6">
      <c r="A12" s="19" t="s">
        <v>77</v>
      </c>
      <c r="C12" s="3">
        <v>371800</v>
      </c>
      <c r="E12" s="167" t="s">
        <v>125</v>
      </c>
      <c r="F12" s="168"/>
    </row>
    <row r="13" spans="1:6">
      <c r="E13" s="167" t="s">
        <v>222</v>
      </c>
      <c r="F13" s="168"/>
    </row>
    <row r="14" spans="1:6">
      <c r="A14" t="s">
        <v>78</v>
      </c>
      <c r="C14" s="3">
        <v>0</v>
      </c>
    </row>
    <row r="15" spans="1:6">
      <c r="A15" t="s">
        <v>18</v>
      </c>
      <c r="C15" s="3">
        <v>-10200</v>
      </c>
    </row>
    <row r="17" spans="1:3">
      <c r="A17" s="19" t="s">
        <v>79</v>
      </c>
      <c r="C17" s="3">
        <v>361600</v>
      </c>
    </row>
    <row r="20" spans="1:3">
      <c r="A20" s="19" t="s">
        <v>80</v>
      </c>
    </row>
    <row r="22" spans="1:3">
      <c r="A22" s="19" t="s">
        <v>81</v>
      </c>
    </row>
    <row r="23" spans="1:3">
      <c r="A23" s="19" t="s">
        <v>82</v>
      </c>
    </row>
    <row r="24" spans="1:3">
      <c r="A24" s="160" t="s">
        <v>83</v>
      </c>
    </row>
    <row r="25" spans="1:3">
      <c r="A25" s="12" t="s">
        <v>211</v>
      </c>
      <c r="C25" s="3">
        <v>256000</v>
      </c>
    </row>
    <row r="26" spans="1:3">
      <c r="A26" s="19" t="s">
        <v>85</v>
      </c>
      <c r="C26" s="3">
        <f>SUM(C25)</f>
        <v>256000</v>
      </c>
    </row>
    <row r="28" spans="1:3">
      <c r="A28" s="19" t="s">
        <v>86</v>
      </c>
    </row>
    <row r="29" spans="1:3">
      <c r="A29" s="160" t="s">
        <v>87</v>
      </c>
    </row>
    <row r="30" spans="1:3">
      <c r="A30" t="s">
        <v>218</v>
      </c>
      <c r="C30" s="3">
        <v>122000</v>
      </c>
    </row>
    <row r="32" spans="1:3">
      <c r="A32" s="160" t="s">
        <v>88</v>
      </c>
    </row>
    <row r="33" spans="1:3">
      <c r="A33" t="s">
        <v>89</v>
      </c>
      <c r="C33" s="3">
        <v>96500</v>
      </c>
    </row>
    <row r="35" spans="1:3">
      <c r="A35" s="160" t="s">
        <v>91</v>
      </c>
    </row>
    <row r="36" spans="1:3">
      <c r="A36" t="s">
        <v>92</v>
      </c>
      <c r="C36" s="3">
        <v>160500</v>
      </c>
    </row>
    <row r="37" spans="1:3">
      <c r="A37" s="19" t="s">
        <v>93</v>
      </c>
      <c r="C37" s="3">
        <f>(C30+C33+C36)</f>
        <v>379000</v>
      </c>
    </row>
    <row r="39" spans="1:3">
      <c r="A39" s="19" t="s">
        <v>94</v>
      </c>
      <c r="C39" s="3">
        <f>(C26+C37)</f>
        <v>635000</v>
      </c>
    </row>
    <row r="41" spans="1:3">
      <c r="A41" s="19" t="s">
        <v>95</v>
      </c>
    </row>
    <row r="42" spans="1:3">
      <c r="A42" s="19" t="s">
        <v>96</v>
      </c>
    </row>
    <row r="43" spans="1:3">
      <c r="A43" s="12" t="s">
        <v>97</v>
      </c>
      <c r="B43" t="s">
        <v>22</v>
      </c>
      <c r="C43" s="3">
        <v>221300</v>
      </c>
    </row>
    <row r="44" spans="1:3">
      <c r="A44" s="12" t="s">
        <v>98</v>
      </c>
      <c r="C44" s="3">
        <v>-380100</v>
      </c>
    </row>
    <row r="45" spans="1:3">
      <c r="A45" s="12" t="s">
        <v>79</v>
      </c>
      <c r="C45" s="3">
        <v>361600</v>
      </c>
    </row>
    <row r="46" spans="1:3">
      <c r="A46" s="19" t="s">
        <v>99</v>
      </c>
      <c r="C46" s="3">
        <f>SUM(C43:C45)</f>
        <v>202800</v>
      </c>
    </row>
    <row r="48" spans="1:3">
      <c r="A48" s="19" t="s">
        <v>100</v>
      </c>
    </row>
    <row r="49" spans="1:3">
      <c r="A49" t="s">
        <v>133</v>
      </c>
      <c r="C49" s="3">
        <v>160000</v>
      </c>
    </row>
    <row r="50" spans="1:3">
      <c r="A50" s="12" t="s">
        <v>102</v>
      </c>
      <c r="C50" s="3">
        <v>172000</v>
      </c>
    </row>
    <row r="51" spans="1:3">
      <c r="A51" s="12" t="s">
        <v>103</v>
      </c>
      <c r="C51" s="3">
        <v>100200</v>
      </c>
    </row>
    <row r="52" spans="1:3">
      <c r="A52" s="19" t="s">
        <v>104</v>
      </c>
      <c r="C52" s="3">
        <v>432200</v>
      </c>
    </row>
    <row r="54" spans="1:3">
      <c r="A54" s="19" t="s">
        <v>105</v>
      </c>
      <c r="C54" s="3">
        <f>C46+C52</f>
        <v>635000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89"/>
  <sheetViews>
    <sheetView topLeftCell="A28" workbookViewId="0">
      <selection activeCell="A62" sqref="A62"/>
    </sheetView>
  </sheetViews>
  <sheetFormatPr defaultRowHeight="15"/>
  <cols>
    <col min="1" max="1" width="42.7109375" bestFit="1" customWidth="1"/>
    <col min="2" max="2" width="32.5703125" customWidth="1"/>
    <col min="3" max="3" width="21.28515625" customWidth="1"/>
    <col min="5" max="5" width="18" customWidth="1"/>
    <col min="6" max="6" width="12.5703125" customWidth="1"/>
    <col min="7" max="7" width="10.5703125" customWidth="1"/>
  </cols>
  <sheetData>
    <row r="1" spans="1:7" ht="15.75">
      <c r="A1" s="10" t="s">
        <v>164</v>
      </c>
      <c r="B1" s="12"/>
      <c r="C1" s="12"/>
      <c r="D1" s="12"/>
      <c r="E1" s="12"/>
      <c r="F1" s="12"/>
      <c r="G1" s="12"/>
    </row>
    <row r="2" spans="1:7" ht="15.75">
      <c r="A2" s="10" t="s">
        <v>111</v>
      </c>
      <c r="B2" s="12"/>
      <c r="C2" s="12"/>
      <c r="D2" s="12"/>
      <c r="E2" s="12"/>
      <c r="F2" s="12"/>
      <c r="G2" s="12"/>
    </row>
    <row r="3" spans="1:7" ht="18.75">
      <c r="A3" s="88" t="s">
        <v>70</v>
      </c>
      <c r="B3" s="180" t="s">
        <v>165</v>
      </c>
      <c r="C3" s="180"/>
      <c r="D3" s="12"/>
      <c r="E3" s="12"/>
      <c r="F3" s="12"/>
      <c r="G3" s="12"/>
    </row>
    <row r="4" spans="1:7">
      <c r="A4" s="89"/>
      <c r="B4" s="90" t="s">
        <v>166</v>
      </c>
      <c r="C4" s="90" t="s">
        <v>167</v>
      </c>
      <c r="D4" s="12"/>
      <c r="E4" s="12"/>
      <c r="F4" s="12"/>
      <c r="G4" s="12"/>
    </row>
    <row r="5" spans="1:7">
      <c r="A5" s="91" t="s">
        <v>71</v>
      </c>
      <c r="B5" s="92">
        <v>50016160</v>
      </c>
      <c r="C5" s="93">
        <v>47944790</v>
      </c>
      <c r="D5" s="12"/>
      <c r="E5" s="12"/>
      <c r="F5" s="12"/>
      <c r="G5" s="12"/>
    </row>
    <row r="6" spans="1:7">
      <c r="A6" s="94" t="s">
        <v>168</v>
      </c>
      <c r="B6" s="92">
        <v>101182</v>
      </c>
      <c r="C6" s="93">
        <v>0</v>
      </c>
      <c r="D6" s="12"/>
      <c r="E6" s="12"/>
      <c r="F6" s="12"/>
      <c r="G6" s="12"/>
    </row>
    <row r="7" spans="1:7">
      <c r="A7" s="94"/>
      <c r="B7" s="95">
        <f>SUM(B5:B6)</f>
        <v>50117342</v>
      </c>
      <c r="C7" s="96">
        <f>SUM(C5:C6)</f>
        <v>47944790</v>
      </c>
      <c r="D7" s="12"/>
      <c r="E7" s="12"/>
      <c r="F7" s="12"/>
      <c r="G7" s="12"/>
    </row>
    <row r="8" spans="1:7">
      <c r="A8" s="97" t="s">
        <v>169</v>
      </c>
      <c r="B8" s="92"/>
      <c r="C8" s="93"/>
      <c r="D8" s="12"/>
      <c r="E8" s="90" t="s">
        <v>170</v>
      </c>
      <c r="F8" s="158" t="s">
        <v>171</v>
      </c>
      <c r="G8" s="159" t="s">
        <v>172</v>
      </c>
    </row>
    <row r="9" spans="1:7" ht="15.75">
      <c r="A9" s="91" t="s">
        <v>173</v>
      </c>
      <c r="B9" s="92">
        <v>-21278695</v>
      </c>
      <c r="C9" s="93">
        <v>-20687878</v>
      </c>
      <c r="D9" s="12"/>
      <c r="E9" s="155" t="s">
        <v>122</v>
      </c>
      <c r="F9" s="138"/>
      <c r="G9" s="138"/>
    </row>
    <row r="10" spans="1:7" ht="15.75">
      <c r="A10" s="91" t="s">
        <v>121</v>
      </c>
      <c r="B10" s="92">
        <v>-9913154</v>
      </c>
      <c r="C10" s="93">
        <v>-9193016</v>
      </c>
      <c r="D10" s="12"/>
      <c r="E10" s="155" t="s">
        <v>123</v>
      </c>
      <c r="F10" s="138"/>
      <c r="G10" s="138"/>
    </row>
    <row r="11" spans="1:7" ht="15.75">
      <c r="A11" s="91" t="s">
        <v>19</v>
      </c>
      <c r="B11" s="92">
        <v>-14166410</v>
      </c>
      <c r="C11" s="93">
        <v>-12046001</v>
      </c>
      <c r="D11" s="12"/>
      <c r="E11" s="155" t="s">
        <v>174</v>
      </c>
      <c r="F11" s="138"/>
      <c r="G11" s="138"/>
    </row>
    <row r="12" spans="1:7" ht="30">
      <c r="A12" s="98" t="s">
        <v>175</v>
      </c>
      <c r="B12" s="92">
        <v>-1920575</v>
      </c>
      <c r="C12" s="93">
        <v>-1852880</v>
      </c>
      <c r="D12" s="12"/>
      <c r="E12" s="99"/>
      <c r="F12" s="100"/>
      <c r="G12" s="12"/>
    </row>
    <row r="13" spans="1:7" ht="15.75">
      <c r="A13" s="98"/>
      <c r="B13" s="101">
        <f>SUM(B9:B12)</f>
        <v>-47278834</v>
      </c>
      <c r="C13" s="102">
        <f>SUM(C9:C12)</f>
        <v>-43779775</v>
      </c>
      <c r="D13" s="12"/>
      <c r="E13" s="99"/>
      <c r="F13" s="100"/>
      <c r="G13" s="12"/>
    </row>
    <row r="14" spans="1:7" ht="15.75">
      <c r="A14" s="169" t="s">
        <v>77</v>
      </c>
      <c r="B14" s="95">
        <f>SUM(B13,B7)</f>
        <v>2838508</v>
      </c>
      <c r="C14" s="96">
        <f>SUM(C13,C7)</f>
        <v>4165015</v>
      </c>
      <c r="D14" s="12"/>
      <c r="E14" s="99"/>
      <c r="F14" s="100"/>
      <c r="G14" s="12"/>
    </row>
    <row r="15" spans="1:7" ht="15.75">
      <c r="A15" s="89"/>
      <c r="B15" s="104"/>
      <c r="C15" s="93"/>
      <c r="D15" s="12"/>
      <c r="E15" s="99"/>
      <c r="F15" s="100"/>
      <c r="G15" s="12"/>
    </row>
    <row r="16" spans="1:7" ht="15.75">
      <c r="A16" s="105" t="s">
        <v>176</v>
      </c>
      <c r="B16" s="104"/>
      <c r="C16" s="93"/>
      <c r="D16" s="12"/>
      <c r="E16" s="99"/>
      <c r="F16" s="100"/>
      <c r="G16" s="12"/>
    </row>
    <row r="17" spans="1:7">
      <c r="A17" s="91" t="s">
        <v>177</v>
      </c>
      <c r="B17" s="92">
        <v>2460071</v>
      </c>
      <c r="C17" s="93">
        <v>270911</v>
      </c>
      <c r="D17" s="12"/>
      <c r="E17" s="12"/>
      <c r="F17" s="12"/>
      <c r="G17" s="12"/>
    </row>
    <row r="18" spans="1:7">
      <c r="A18" s="91" t="s">
        <v>18</v>
      </c>
      <c r="B18" s="92">
        <v>-2582292</v>
      </c>
      <c r="C18" s="93">
        <v>-3044502</v>
      </c>
      <c r="D18" s="12"/>
      <c r="E18" s="12"/>
      <c r="F18" s="12"/>
      <c r="G18" s="12"/>
    </row>
    <row r="19" spans="1:7">
      <c r="A19" s="91"/>
      <c r="B19" s="92"/>
      <c r="C19" s="93"/>
      <c r="D19" s="12"/>
      <c r="E19" s="12"/>
      <c r="F19" s="12"/>
      <c r="G19" s="12"/>
    </row>
    <row r="20" spans="1:7">
      <c r="A20" s="169" t="s">
        <v>128</v>
      </c>
      <c r="B20" s="95">
        <f>SUM(B14:B18)</f>
        <v>2716287</v>
      </c>
      <c r="C20" s="96">
        <f>SUM(C14:C19)</f>
        <v>1391424</v>
      </c>
      <c r="D20" s="12"/>
      <c r="E20" s="12"/>
      <c r="F20" s="12"/>
      <c r="G20" s="12"/>
    </row>
    <row r="21" spans="1:7">
      <c r="A21" s="91" t="s">
        <v>178</v>
      </c>
      <c r="B21" s="92">
        <v>-200000</v>
      </c>
      <c r="C21" s="93">
        <v>0</v>
      </c>
      <c r="D21" s="12"/>
      <c r="E21" s="12"/>
      <c r="F21" s="12"/>
      <c r="G21" s="12"/>
    </row>
    <row r="22" spans="1:7">
      <c r="A22" s="103"/>
      <c r="B22" s="101"/>
      <c r="C22" s="102"/>
      <c r="D22" s="12"/>
      <c r="E22" s="12"/>
      <c r="F22" s="12"/>
      <c r="G22" s="12"/>
    </row>
    <row r="23" spans="1:7">
      <c r="A23" s="169" t="s">
        <v>179</v>
      </c>
      <c r="B23" s="95">
        <f>SUM(B20:B21)</f>
        <v>2516287</v>
      </c>
      <c r="C23" s="96">
        <f>SUM(C20:C21)</f>
        <v>1391424</v>
      </c>
      <c r="D23" s="12"/>
      <c r="E23" s="12"/>
      <c r="F23" s="12"/>
      <c r="G23" s="12"/>
    </row>
    <row r="24" spans="1:7">
      <c r="A24" s="91" t="s">
        <v>180</v>
      </c>
      <c r="B24" s="106">
        <v>0</v>
      </c>
      <c r="C24" s="93">
        <v>-330</v>
      </c>
      <c r="D24" s="12"/>
      <c r="E24" s="12"/>
      <c r="F24" s="12"/>
      <c r="G24" s="12"/>
    </row>
    <row r="25" spans="1:7">
      <c r="A25" s="91" t="s">
        <v>181</v>
      </c>
      <c r="B25" s="92">
        <v>-152496</v>
      </c>
      <c r="C25" s="93">
        <v>-176163</v>
      </c>
      <c r="D25" s="12"/>
      <c r="E25" s="12"/>
      <c r="F25" s="12"/>
      <c r="G25" s="12"/>
    </row>
    <row r="26" spans="1:7">
      <c r="A26" s="91"/>
      <c r="B26" s="106"/>
      <c r="C26" s="93"/>
      <c r="D26" s="12"/>
      <c r="E26" s="12"/>
      <c r="F26" s="12"/>
      <c r="G26" s="12"/>
    </row>
    <row r="27" spans="1:7">
      <c r="A27" s="169" t="s">
        <v>79</v>
      </c>
      <c r="B27" s="95">
        <f>SUM(B23:B25)</f>
        <v>2363791</v>
      </c>
      <c r="C27" s="96">
        <f>SUM(C23:C25)</f>
        <v>1214931</v>
      </c>
      <c r="D27" s="12"/>
      <c r="E27" s="12"/>
      <c r="F27" s="12"/>
      <c r="G27" s="12"/>
    </row>
    <row r="28" spans="1:7">
      <c r="A28" s="103"/>
      <c r="B28" s="106"/>
      <c r="C28" s="93"/>
      <c r="D28" s="12"/>
      <c r="E28" s="12"/>
      <c r="F28" s="12"/>
      <c r="G28" s="12"/>
    </row>
    <row r="29" spans="1:7">
      <c r="A29" s="103"/>
      <c r="B29" s="92"/>
      <c r="C29" s="93"/>
      <c r="D29" s="12"/>
      <c r="E29" s="12"/>
      <c r="F29" s="12"/>
      <c r="G29" s="12"/>
    </row>
    <row r="30" spans="1:7" ht="18.75">
      <c r="A30" s="88" t="s">
        <v>80</v>
      </c>
      <c r="B30" s="181" t="s">
        <v>165</v>
      </c>
      <c r="C30" s="182"/>
      <c r="D30" s="12"/>
      <c r="E30" s="12"/>
      <c r="F30" s="12"/>
      <c r="G30" s="12"/>
    </row>
    <row r="31" spans="1:7">
      <c r="A31" s="103"/>
      <c r="B31" s="90" t="s">
        <v>182</v>
      </c>
      <c r="C31" s="107" t="s">
        <v>183</v>
      </c>
      <c r="D31" s="12"/>
      <c r="E31" s="12"/>
      <c r="F31" s="12"/>
      <c r="G31" s="12"/>
    </row>
    <row r="32" spans="1:7">
      <c r="A32" s="169" t="s">
        <v>114</v>
      </c>
      <c r="B32" s="92"/>
      <c r="C32" s="93"/>
      <c r="D32" s="12"/>
      <c r="E32" s="12"/>
      <c r="F32" s="12"/>
      <c r="G32" s="12"/>
    </row>
    <row r="33" spans="1:7">
      <c r="A33" s="103" t="s">
        <v>82</v>
      </c>
      <c r="B33" s="92"/>
      <c r="C33" s="93"/>
      <c r="D33" s="12"/>
      <c r="E33" s="12"/>
      <c r="F33" s="12"/>
      <c r="G33" s="12"/>
    </row>
    <row r="34" spans="1:7">
      <c r="A34" s="108" t="s">
        <v>83</v>
      </c>
      <c r="B34" s="92"/>
      <c r="C34" s="93"/>
      <c r="D34" s="12"/>
      <c r="E34" s="12"/>
      <c r="F34" s="12"/>
      <c r="G34" s="12"/>
    </row>
    <row r="35" spans="1:7">
      <c r="A35" s="91" t="s">
        <v>184</v>
      </c>
      <c r="B35" s="92">
        <v>120086039</v>
      </c>
      <c r="C35" s="93">
        <v>120988235</v>
      </c>
      <c r="D35" s="12"/>
      <c r="E35" s="12"/>
      <c r="F35" s="12"/>
      <c r="G35" s="12"/>
    </row>
    <row r="36" spans="1:7">
      <c r="A36" s="91" t="s">
        <v>185</v>
      </c>
      <c r="B36" s="92">
        <v>1899000</v>
      </c>
      <c r="C36" s="93">
        <v>2254265</v>
      </c>
      <c r="D36" s="12"/>
      <c r="E36" s="12"/>
      <c r="F36" s="12"/>
      <c r="G36" s="12"/>
    </row>
    <row r="37" spans="1:7">
      <c r="A37" s="91" t="s">
        <v>117</v>
      </c>
      <c r="B37" s="93">
        <v>2389891</v>
      </c>
      <c r="C37" s="93">
        <v>2256363</v>
      </c>
      <c r="D37" s="12"/>
      <c r="E37" s="12"/>
      <c r="F37" s="12"/>
      <c r="G37" s="12"/>
    </row>
    <row r="38" spans="1:7">
      <c r="A38" s="103"/>
      <c r="B38" s="109">
        <f>SUM(B35:B37)</f>
        <v>124374930</v>
      </c>
      <c r="C38" s="110">
        <f>SUM(C35:C37)</f>
        <v>125498863</v>
      </c>
      <c r="D38" s="12"/>
      <c r="E38" s="12"/>
      <c r="F38" s="12"/>
      <c r="G38" s="12"/>
    </row>
    <row r="39" spans="1:7">
      <c r="A39" s="111" t="s">
        <v>186</v>
      </c>
      <c r="B39" s="112"/>
      <c r="C39" s="112"/>
      <c r="D39" s="12"/>
      <c r="E39" s="12"/>
      <c r="F39" s="12"/>
      <c r="G39" s="12"/>
    </row>
    <row r="40" spans="1:7">
      <c r="A40" s="113" t="s">
        <v>187</v>
      </c>
      <c r="B40" s="114">
        <v>0</v>
      </c>
      <c r="C40" s="114">
        <v>0</v>
      </c>
      <c r="D40" s="12"/>
      <c r="E40" s="12"/>
      <c r="F40" s="12"/>
      <c r="G40" s="12"/>
    </row>
    <row r="41" spans="1:7">
      <c r="A41" s="113" t="s">
        <v>188</v>
      </c>
      <c r="B41" s="114">
        <v>0</v>
      </c>
      <c r="C41" s="114">
        <v>0</v>
      </c>
      <c r="D41" s="12"/>
      <c r="E41" s="12"/>
      <c r="F41" s="12"/>
      <c r="G41" s="12"/>
    </row>
    <row r="42" spans="1:7">
      <c r="A42" s="113" t="s">
        <v>189</v>
      </c>
      <c r="B42" s="115">
        <v>2667585</v>
      </c>
      <c r="C42" s="115">
        <v>2143199</v>
      </c>
      <c r="D42" s="12"/>
      <c r="E42" s="12"/>
      <c r="F42" s="12"/>
      <c r="G42" s="12"/>
    </row>
    <row r="43" spans="1:7">
      <c r="A43" s="91" t="s">
        <v>190</v>
      </c>
      <c r="B43" s="116">
        <v>166306</v>
      </c>
      <c r="C43" s="117">
        <v>154589</v>
      </c>
      <c r="D43" s="12"/>
      <c r="E43" s="12"/>
      <c r="F43" s="12"/>
      <c r="G43" s="12"/>
    </row>
    <row r="44" spans="1:7">
      <c r="A44" s="91"/>
      <c r="B44" s="118">
        <f>SUM(B40:B43)</f>
        <v>2833891</v>
      </c>
      <c r="C44" s="119">
        <f>SUM(C40:C43)</f>
        <v>2297788</v>
      </c>
      <c r="D44" s="12"/>
      <c r="E44" s="12"/>
      <c r="F44" s="12"/>
      <c r="G44" s="12"/>
    </row>
    <row r="45" spans="1:7">
      <c r="A45" s="103" t="s">
        <v>85</v>
      </c>
      <c r="B45" s="120">
        <f>SUM(B44,B38)</f>
        <v>127208821</v>
      </c>
      <c r="C45" s="121">
        <f>SUM(C44,C38)</f>
        <v>127796651</v>
      </c>
      <c r="D45" s="12"/>
      <c r="E45" s="12"/>
      <c r="F45" s="12"/>
      <c r="G45" s="12"/>
    </row>
    <row r="46" spans="1:7">
      <c r="A46" s="89"/>
      <c r="B46" s="93"/>
      <c r="C46" s="93"/>
      <c r="D46" s="12"/>
      <c r="E46" s="12"/>
      <c r="F46" s="12"/>
      <c r="G46" s="12"/>
    </row>
    <row r="47" spans="1:7">
      <c r="A47" s="103" t="s">
        <v>86</v>
      </c>
      <c r="B47" s="92"/>
      <c r="C47" s="93"/>
      <c r="D47" s="12"/>
      <c r="E47" s="12"/>
      <c r="F47" s="12"/>
      <c r="G47" s="12"/>
    </row>
    <row r="48" spans="1:7">
      <c r="A48" s="108" t="s">
        <v>87</v>
      </c>
      <c r="B48" s="93"/>
      <c r="C48" s="93"/>
      <c r="D48" s="12"/>
      <c r="E48" s="12"/>
      <c r="F48" s="12"/>
      <c r="G48" s="12"/>
    </row>
    <row r="49" spans="1:7">
      <c r="A49" s="91" t="s">
        <v>173</v>
      </c>
      <c r="B49" s="92">
        <v>492510</v>
      </c>
      <c r="C49" s="93">
        <v>701379</v>
      </c>
      <c r="D49" s="12"/>
      <c r="E49" s="12"/>
      <c r="F49" s="12"/>
      <c r="G49" s="12"/>
    </row>
    <row r="50" spans="1:7">
      <c r="A50" s="89"/>
      <c r="B50" s="101">
        <f>SUM(B49)</f>
        <v>492510</v>
      </c>
      <c r="C50" s="102">
        <f>SUM(C49)</f>
        <v>701379</v>
      </c>
      <c r="D50" s="12"/>
      <c r="E50" s="12"/>
      <c r="F50" s="12"/>
      <c r="G50" s="12"/>
    </row>
    <row r="51" spans="1:7">
      <c r="A51" s="108" t="s">
        <v>191</v>
      </c>
      <c r="B51" s="92"/>
      <c r="C51" s="93"/>
      <c r="D51" s="12"/>
      <c r="E51" s="12"/>
      <c r="F51" s="12"/>
      <c r="G51" s="12"/>
    </row>
    <row r="52" spans="1:7">
      <c r="A52" s="91" t="s">
        <v>89</v>
      </c>
      <c r="B52" s="92">
        <v>2399157</v>
      </c>
      <c r="C52" s="93">
        <v>2276689</v>
      </c>
      <c r="D52" s="12"/>
      <c r="E52" s="12"/>
      <c r="F52" s="12"/>
      <c r="G52" s="12"/>
    </row>
    <row r="53" spans="1:7">
      <c r="A53" s="122" t="s">
        <v>192</v>
      </c>
      <c r="B53" s="92">
        <v>369198</v>
      </c>
      <c r="C53" s="93">
        <v>39678</v>
      </c>
      <c r="D53" s="12"/>
      <c r="E53" s="12"/>
      <c r="F53" s="12"/>
      <c r="G53" s="12"/>
    </row>
    <row r="54" spans="1:7">
      <c r="A54" s="122" t="s">
        <v>90</v>
      </c>
      <c r="B54" s="92">
        <v>1247834</v>
      </c>
      <c r="C54" s="93">
        <v>1332633</v>
      </c>
      <c r="D54" s="12"/>
      <c r="E54" s="12"/>
      <c r="F54" s="12"/>
      <c r="G54" s="12"/>
    </row>
    <row r="55" spans="1:7">
      <c r="A55" s="122"/>
      <c r="B55" s="101">
        <f>SUM(B52:B54)</f>
        <v>4016189</v>
      </c>
      <c r="C55" s="102">
        <f>SUM(C52:C54)</f>
        <v>3649000</v>
      </c>
      <c r="D55" s="12"/>
      <c r="E55" s="12"/>
      <c r="F55" s="12"/>
      <c r="G55" s="12"/>
    </row>
    <row r="56" spans="1:7">
      <c r="A56" s="108" t="s">
        <v>91</v>
      </c>
      <c r="B56" s="92"/>
      <c r="C56" s="93"/>
      <c r="D56" s="12"/>
      <c r="E56" s="12"/>
      <c r="F56" s="12"/>
      <c r="G56" s="12"/>
    </row>
    <row r="57" spans="1:7">
      <c r="A57" s="91" t="s">
        <v>92</v>
      </c>
      <c r="B57" s="93">
        <v>1220500</v>
      </c>
      <c r="C57" s="93">
        <v>210233</v>
      </c>
      <c r="D57" s="12"/>
      <c r="E57" s="12"/>
      <c r="F57" s="12"/>
      <c r="G57" s="12"/>
    </row>
    <row r="58" spans="1:7">
      <c r="A58" s="103" t="s">
        <v>93</v>
      </c>
      <c r="B58" s="95">
        <f>SUM(B57,B55,B49)</f>
        <v>5729199</v>
      </c>
      <c r="C58" s="96">
        <f>SUM(C57,C55,C49)</f>
        <v>4560612</v>
      </c>
      <c r="D58" s="12"/>
      <c r="E58" s="12"/>
      <c r="F58" s="12"/>
      <c r="G58" s="12"/>
    </row>
    <row r="59" spans="1:7">
      <c r="A59" s="89"/>
      <c r="B59" s="92"/>
      <c r="C59" s="93"/>
      <c r="D59" s="12"/>
      <c r="E59" s="12"/>
      <c r="F59" s="12"/>
      <c r="G59" s="12"/>
    </row>
    <row r="60" spans="1:7">
      <c r="A60" s="103" t="s">
        <v>94</v>
      </c>
      <c r="B60" s="95">
        <f>SUM(B58,B45)</f>
        <v>132938020</v>
      </c>
      <c r="C60" s="96">
        <f>SUM(C58,C45)</f>
        <v>132357263</v>
      </c>
      <c r="D60" s="12"/>
      <c r="E60" s="12"/>
      <c r="F60" s="12"/>
      <c r="G60" s="12"/>
    </row>
    <row r="61" spans="1:7">
      <c r="A61" s="89"/>
      <c r="B61" s="92"/>
      <c r="C61" s="93"/>
      <c r="D61" s="12"/>
      <c r="E61" s="12"/>
      <c r="F61" s="12"/>
      <c r="G61" s="12"/>
    </row>
    <row r="62" spans="1:7">
      <c r="A62" s="169" t="s">
        <v>130</v>
      </c>
      <c r="B62" s="92"/>
      <c r="C62" s="93"/>
      <c r="D62" s="12"/>
      <c r="E62" s="12"/>
      <c r="F62" s="12"/>
      <c r="G62" s="12"/>
    </row>
    <row r="63" spans="1:7">
      <c r="A63" s="103" t="s">
        <v>96</v>
      </c>
      <c r="B63" s="93"/>
      <c r="C63" s="93"/>
      <c r="D63" s="12"/>
      <c r="E63" s="12"/>
      <c r="F63" s="12"/>
      <c r="G63" s="12"/>
    </row>
    <row r="64" spans="1:7">
      <c r="A64" s="108" t="s">
        <v>193</v>
      </c>
      <c r="B64" s="93"/>
      <c r="C64" s="93"/>
      <c r="D64" s="12"/>
      <c r="E64" s="12"/>
      <c r="F64" s="12"/>
      <c r="G64" s="12"/>
    </row>
    <row r="65" spans="1:7">
      <c r="A65" s="91" t="s">
        <v>194</v>
      </c>
      <c r="B65" s="92">
        <v>75894000</v>
      </c>
      <c r="C65" s="93">
        <v>75894000</v>
      </c>
      <c r="D65" s="12"/>
      <c r="E65" s="12"/>
      <c r="F65" s="12"/>
      <c r="G65" s="12"/>
    </row>
    <row r="66" spans="1:7">
      <c r="A66" s="91"/>
      <c r="B66" s="102">
        <f>SUM(B65)</f>
        <v>75894000</v>
      </c>
      <c r="C66" s="102">
        <f>SUM(C65)</f>
        <v>75894000</v>
      </c>
      <c r="D66" s="12"/>
      <c r="E66" s="12"/>
      <c r="F66" s="12"/>
      <c r="G66" s="12"/>
    </row>
    <row r="67" spans="1:7">
      <c r="A67" s="108" t="s">
        <v>195</v>
      </c>
      <c r="B67" s="93"/>
      <c r="C67" s="93"/>
      <c r="D67" s="12"/>
      <c r="E67" s="12"/>
      <c r="F67" s="12"/>
      <c r="G67" s="12"/>
    </row>
    <row r="68" spans="1:7">
      <c r="A68" s="91" t="s">
        <v>196</v>
      </c>
      <c r="B68" s="93">
        <v>3021943</v>
      </c>
      <c r="C68" s="93">
        <v>3000978</v>
      </c>
      <c r="D68" s="12"/>
      <c r="E68" s="12"/>
      <c r="F68" s="12"/>
      <c r="G68" s="12"/>
    </row>
    <row r="69" spans="1:7">
      <c r="A69" s="91" t="s">
        <v>197</v>
      </c>
      <c r="B69" s="93">
        <v>-2406714</v>
      </c>
      <c r="C69" s="93">
        <v>-3600681</v>
      </c>
      <c r="D69" s="12"/>
      <c r="E69" s="12"/>
      <c r="F69" s="12"/>
      <c r="G69" s="12"/>
    </row>
    <row r="70" spans="1:7">
      <c r="A70" s="91" t="s">
        <v>198</v>
      </c>
      <c r="B70" s="93">
        <v>2363790</v>
      </c>
      <c r="C70" s="93">
        <v>1214932</v>
      </c>
      <c r="D70" s="12"/>
      <c r="E70" s="12"/>
      <c r="F70" s="12"/>
      <c r="G70" s="12"/>
    </row>
    <row r="71" spans="1:7">
      <c r="A71" s="91"/>
      <c r="B71" s="102">
        <f>SUM(B68:B70)</f>
        <v>2979019</v>
      </c>
      <c r="C71" s="102">
        <f>SUM(C68:C70)</f>
        <v>615229</v>
      </c>
      <c r="D71" s="12"/>
      <c r="E71" s="12"/>
      <c r="F71" s="12"/>
      <c r="G71" s="12"/>
    </row>
    <row r="72" spans="1:7">
      <c r="A72" s="103" t="s">
        <v>199</v>
      </c>
      <c r="B72" s="96">
        <f>SUM(B71,B65)</f>
        <v>78873019</v>
      </c>
      <c r="C72" s="96">
        <f>SUM(C71,C65)</f>
        <v>76509229</v>
      </c>
      <c r="D72" s="12"/>
      <c r="E72" s="12"/>
      <c r="F72" s="12"/>
      <c r="G72" s="12"/>
    </row>
    <row r="73" spans="1:7">
      <c r="A73" s="103"/>
      <c r="B73" s="96"/>
      <c r="C73" s="96"/>
      <c r="D73" s="12"/>
      <c r="E73" s="12"/>
      <c r="F73" s="12"/>
      <c r="G73" s="12"/>
    </row>
    <row r="74" spans="1:7">
      <c r="A74" s="103" t="s">
        <v>200</v>
      </c>
      <c r="B74" s="96"/>
      <c r="C74" s="96"/>
      <c r="D74" s="12"/>
      <c r="E74" s="12"/>
      <c r="F74" s="12"/>
      <c r="G74" s="12"/>
    </row>
    <row r="75" spans="1:7">
      <c r="A75" s="91" t="s">
        <v>201</v>
      </c>
      <c r="B75" s="15">
        <v>3653329</v>
      </c>
      <c r="C75" s="15">
        <v>3275333</v>
      </c>
      <c r="D75" s="12"/>
      <c r="E75" s="12"/>
      <c r="F75" s="12"/>
      <c r="G75" s="12"/>
    </row>
    <row r="76" spans="1:7">
      <c r="A76" s="103" t="s">
        <v>202</v>
      </c>
      <c r="B76" s="102">
        <f>SUM(B75)</f>
        <v>3653329</v>
      </c>
      <c r="C76" s="102">
        <f>SUM(C75)</f>
        <v>3275333</v>
      </c>
      <c r="D76" s="12"/>
      <c r="E76" s="12"/>
      <c r="F76" s="12"/>
      <c r="G76" s="12"/>
    </row>
    <row r="77" spans="1:7">
      <c r="A77" s="103" t="s">
        <v>132</v>
      </c>
      <c r="B77" s="96"/>
      <c r="C77" s="96"/>
      <c r="D77" s="12"/>
      <c r="E77" s="12"/>
      <c r="F77" s="12"/>
      <c r="G77" s="12"/>
    </row>
    <row r="78" spans="1:7">
      <c r="A78" s="91" t="s">
        <v>101</v>
      </c>
      <c r="B78" s="15">
        <v>37023148</v>
      </c>
      <c r="C78" s="15">
        <v>39519538</v>
      </c>
      <c r="D78" s="12"/>
      <c r="E78" s="12"/>
      <c r="F78" s="12"/>
      <c r="G78" s="12"/>
    </row>
    <row r="79" spans="1:7">
      <c r="A79" s="91" t="s">
        <v>203</v>
      </c>
      <c r="B79" s="15">
        <v>4079300</v>
      </c>
      <c r="C79" s="15">
        <v>5493205</v>
      </c>
      <c r="D79" s="12"/>
      <c r="E79" s="12"/>
      <c r="F79" s="12"/>
      <c r="G79" s="12"/>
    </row>
    <row r="80" spans="1:7">
      <c r="A80" s="91" t="s">
        <v>204</v>
      </c>
      <c r="B80" s="15">
        <v>0</v>
      </c>
      <c r="C80" s="15">
        <v>0</v>
      </c>
      <c r="D80" s="12"/>
      <c r="E80" s="12"/>
      <c r="F80" s="12"/>
      <c r="G80" s="12"/>
    </row>
    <row r="81" spans="1:7">
      <c r="A81" s="123" t="s">
        <v>205</v>
      </c>
      <c r="B81" s="102">
        <f>SUM(B78:B80)</f>
        <v>41102448</v>
      </c>
      <c r="C81" s="102">
        <f>SUM(C78:C80)</f>
        <v>45012743</v>
      </c>
      <c r="D81" s="12"/>
      <c r="E81" s="12"/>
      <c r="F81" s="12"/>
      <c r="G81" s="12"/>
    </row>
    <row r="82" spans="1:7">
      <c r="A82" s="103" t="s">
        <v>134</v>
      </c>
      <c r="B82" s="93"/>
      <c r="C82" s="93"/>
      <c r="D82" s="12"/>
      <c r="E82" s="12"/>
      <c r="F82" s="12"/>
      <c r="G82" s="12"/>
    </row>
    <row r="83" spans="1:7">
      <c r="A83" s="91" t="s">
        <v>102</v>
      </c>
      <c r="B83" s="15">
        <v>490279</v>
      </c>
      <c r="C83" s="15">
        <v>395551</v>
      </c>
      <c r="D83" s="12"/>
      <c r="E83" s="12"/>
      <c r="F83" s="12"/>
      <c r="G83" s="12"/>
    </row>
    <row r="84" spans="1:7">
      <c r="A84" s="91" t="s">
        <v>103</v>
      </c>
      <c r="B84" s="15">
        <v>156894</v>
      </c>
      <c r="C84" s="15">
        <v>22347</v>
      </c>
      <c r="D84" s="12"/>
      <c r="E84" s="12"/>
      <c r="F84" s="12"/>
      <c r="G84" s="12"/>
    </row>
    <row r="85" spans="1:7">
      <c r="A85" s="91" t="s">
        <v>135</v>
      </c>
      <c r="B85" s="15">
        <v>5794339</v>
      </c>
      <c r="C85" s="15">
        <v>5338801</v>
      </c>
      <c r="D85" s="12"/>
      <c r="E85" s="12"/>
      <c r="F85" s="12"/>
      <c r="G85" s="12"/>
    </row>
    <row r="86" spans="1:7">
      <c r="A86" s="91" t="s">
        <v>206</v>
      </c>
      <c r="B86" s="15">
        <v>2867712</v>
      </c>
      <c r="C86" s="15">
        <v>1803259</v>
      </c>
      <c r="D86" s="12"/>
      <c r="E86" s="12"/>
      <c r="F86" s="12"/>
      <c r="G86" s="12"/>
    </row>
    <row r="87" spans="1:7">
      <c r="A87" s="103" t="s">
        <v>151</v>
      </c>
      <c r="B87" s="102">
        <f>SUM(B83:B86)</f>
        <v>9309224</v>
      </c>
      <c r="C87" s="102">
        <f>SUM(C83:C86)</f>
        <v>7559958</v>
      </c>
      <c r="D87" s="12"/>
      <c r="E87" s="12"/>
      <c r="F87" s="12"/>
      <c r="G87" s="12"/>
    </row>
    <row r="88" spans="1:7">
      <c r="A88" s="89"/>
      <c r="B88" s="15"/>
      <c r="C88" s="15"/>
      <c r="D88" s="12"/>
      <c r="E88" s="12"/>
      <c r="F88" s="12"/>
      <c r="G88" s="12"/>
    </row>
    <row r="89" spans="1:7">
      <c r="A89" s="103" t="s">
        <v>105</v>
      </c>
      <c r="B89" s="96">
        <f>SUM(B87,B81,B76,B72)</f>
        <v>132938020</v>
      </c>
      <c r="C89" s="96">
        <f>SUM(C87,C81,C76,C72)</f>
        <v>132357263</v>
      </c>
      <c r="D89" s="12"/>
      <c r="E89" s="12"/>
      <c r="F89" s="12"/>
      <c r="G89" s="12"/>
    </row>
  </sheetData>
  <mergeCells count="2">
    <mergeCell ref="B3:C3"/>
    <mergeCell ref="B30:C3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36"/>
  <sheetViews>
    <sheetView workbookViewId="0">
      <selection activeCell="H7" sqref="H7"/>
    </sheetView>
  </sheetViews>
  <sheetFormatPr defaultRowHeight="15"/>
  <cols>
    <col min="1" max="1" width="30" customWidth="1"/>
    <col min="2" max="2" width="12.42578125" customWidth="1"/>
    <col min="4" max="4" width="19.5703125" customWidth="1"/>
    <col min="5" max="5" width="18.28515625" customWidth="1"/>
    <col min="6" max="6" width="13.140625" customWidth="1"/>
    <col min="7" max="7" width="40.28515625" bestFit="1" customWidth="1"/>
    <col min="8" max="8" width="19.42578125" style="18" customWidth="1"/>
    <col min="9" max="9" width="9.140625" style="171"/>
  </cols>
  <sheetData>
    <row r="1" spans="1:9" ht="21">
      <c r="A1" s="124" t="s">
        <v>207</v>
      </c>
      <c r="B1" s="125"/>
      <c r="C1" s="20"/>
      <c r="D1" s="20"/>
      <c r="E1" s="126"/>
      <c r="F1" s="20"/>
      <c r="G1" s="20"/>
      <c r="H1" s="172"/>
      <c r="I1" s="131"/>
    </row>
    <row r="2" spans="1:9" ht="15.75">
      <c r="A2" s="34" t="s">
        <v>223</v>
      </c>
      <c r="B2" s="125"/>
      <c r="C2" s="20"/>
      <c r="D2" s="20"/>
      <c r="E2" s="126"/>
      <c r="F2" s="20"/>
      <c r="G2" s="21" t="s">
        <v>224</v>
      </c>
      <c r="H2" s="172"/>
      <c r="I2" s="131"/>
    </row>
    <row r="3" spans="1:9">
      <c r="A3" s="183" t="s">
        <v>208</v>
      </c>
      <c r="B3" s="183"/>
      <c r="C3" s="38"/>
      <c r="D3" s="183" t="s">
        <v>209</v>
      </c>
      <c r="E3" s="183"/>
      <c r="F3" s="20"/>
      <c r="G3" s="20"/>
      <c r="H3" s="172"/>
      <c r="I3" s="131"/>
    </row>
    <row r="4" spans="1:9">
      <c r="A4" s="39" t="s">
        <v>114</v>
      </c>
      <c r="B4" s="74"/>
      <c r="C4" s="41"/>
      <c r="D4" s="41" t="s">
        <v>71</v>
      </c>
      <c r="E4" s="127"/>
      <c r="F4" s="20"/>
      <c r="G4" s="20"/>
      <c r="H4" s="172"/>
      <c r="I4" s="131"/>
    </row>
    <row r="5" spans="1:9" ht="24">
      <c r="A5" s="43" t="s">
        <v>82</v>
      </c>
      <c r="B5" s="74"/>
      <c r="C5" s="41"/>
      <c r="D5" s="41" t="s">
        <v>210</v>
      </c>
      <c r="E5" s="127"/>
      <c r="F5" s="20"/>
      <c r="G5" s="45" t="s">
        <v>116</v>
      </c>
      <c r="H5" s="51"/>
      <c r="I5" s="131"/>
    </row>
    <row r="6" spans="1:9" ht="24">
      <c r="A6" s="41" t="s">
        <v>83</v>
      </c>
      <c r="B6" s="74"/>
      <c r="C6" s="41"/>
      <c r="D6" s="41" t="s">
        <v>73</v>
      </c>
      <c r="E6" s="127"/>
      <c r="F6" s="20"/>
      <c r="G6" s="45"/>
      <c r="H6" s="51"/>
      <c r="I6" s="131"/>
    </row>
    <row r="7" spans="1:9" ht="24">
      <c r="A7" s="41" t="s">
        <v>211</v>
      </c>
      <c r="B7" s="74"/>
      <c r="C7" s="41"/>
      <c r="D7" s="41" t="s">
        <v>121</v>
      </c>
      <c r="E7" s="127"/>
      <c r="F7" s="20"/>
      <c r="G7" s="48" t="s">
        <v>119</v>
      </c>
      <c r="H7" s="51"/>
      <c r="I7" s="170"/>
    </row>
    <row r="8" spans="1:9" ht="15.75">
      <c r="A8" s="43" t="s">
        <v>85</v>
      </c>
      <c r="B8" s="74"/>
      <c r="C8" s="41"/>
      <c r="D8" s="41" t="s">
        <v>19</v>
      </c>
      <c r="E8" s="127"/>
      <c r="F8" s="20"/>
      <c r="G8" s="48" t="s">
        <v>120</v>
      </c>
      <c r="H8" s="51"/>
      <c r="I8" s="131"/>
    </row>
    <row r="9" spans="1:9" ht="24">
      <c r="A9" s="41"/>
      <c r="B9" s="74"/>
      <c r="C9" s="41"/>
      <c r="D9" s="41" t="s">
        <v>124</v>
      </c>
      <c r="E9" s="127"/>
      <c r="F9" s="20"/>
      <c r="G9" s="48" t="s">
        <v>122</v>
      </c>
      <c r="H9" s="51"/>
      <c r="I9" s="131"/>
    </row>
    <row r="10" spans="1:9" ht="15.75">
      <c r="A10" s="43" t="s">
        <v>86</v>
      </c>
      <c r="B10" s="74"/>
      <c r="C10" s="41"/>
      <c r="D10" s="43" t="s">
        <v>77</v>
      </c>
      <c r="E10" s="127"/>
      <c r="F10" s="20"/>
      <c r="G10" s="48" t="s">
        <v>123</v>
      </c>
      <c r="H10" s="51"/>
      <c r="I10" s="131"/>
    </row>
    <row r="11" spans="1:9" ht="15.75">
      <c r="A11" s="41" t="s">
        <v>87</v>
      </c>
      <c r="B11" s="82"/>
      <c r="C11" s="41"/>
      <c r="D11" s="41"/>
      <c r="E11" s="127"/>
      <c r="F11" s="20"/>
      <c r="G11" s="48" t="s">
        <v>125</v>
      </c>
      <c r="H11" s="173"/>
      <c r="I11" s="131"/>
    </row>
    <row r="12" spans="1:9" ht="15.75">
      <c r="A12" s="41" t="s">
        <v>89</v>
      </c>
      <c r="B12" s="74"/>
      <c r="C12" s="41"/>
      <c r="D12" s="41" t="s">
        <v>18</v>
      </c>
      <c r="E12" s="127"/>
      <c r="F12" s="20"/>
      <c r="G12" s="48" t="s">
        <v>126</v>
      </c>
      <c r="H12" s="51"/>
      <c r="I12" s="131"/>
    </row>
    <row r="13" spans="1:9" ht="24">
      <c r="A13" s="41" t="s">
        <v>90</v>
      </c>
      <c r="B13" s="82"/>
      <c r="C13" s="41"/>
      <c r="D13" s="128" t="s">
        <v>79</v>
      </c>
      <c r="E13" s="129"/>
      <c r="F13" s="20"/>
      <c r="G13" s="130"/>
      <c r="H13" s="174"/>
      <c r="I13" s="131"/>
    </row>
    <row r="14" spans="1:9" ht="15.75">
      <c r="A14" s="41" t="s">
        <v>92</v>
      </c>
      <c r="B14" s="74"/>
      <c r="C14" s="41"/>
      <c r="D14" s="41"/>
      <c r="E14" s="127"/>
      <c r="F14" s="20"/>
      <c r="G14" s="131"/>
      <c r="H14" s="174"/>
      <c r="I14" s="131"/>
    </row>
    <row r="15" spans="1:9">
      <c r="A15" s="43" t="s">
        <v>93</v>
      </c>
      <c r="B15" s="74"/>
      <c r="C15" s="41"/>
      <c r="D15" s="20"/>
      <c r="E15" s="127"/>
      <c r="F15" s="20"/>
      <c r="G15" s="20"/>
      <c r="H15" s="172"/>
      <c r="I15" s="131"/>
    </row>
    <row r="16" spans="1:9">
      <c r="A16" s="41"/>
      <c r="B16" s="74"/>
      <c r="C16" s="41"/>
      <c r="D16" s="20"/>
      <c r="E16" s="127"/>
      <c r="F16" s="20"/>
      <c r="G16" s="20"/>
      <c r="H16" s="172"/>
      <c r="I16" s="131"/>
    </row>
    <row r="17" spans="1:9">
      <c r="A17" s="43" t="s">
        <v>127</v>
      </c>
      <c r="B17" s="82"/>
      <c r="C17" s="41"/>
      <c r="D17" s="20"/>
      <c r="E17" s="129"/>
      <c r="F17" s="20"/>
      <c r="G17" s="20"/>
      <c r="H17" s="172"/>
      <c r="I17" s="131"/>
    </row>
    <row r="18" spans="1:9">
      <c r="A18" s="41"/>
      <c r="B18" s="74"/>
      <c r="C18" s="41"/>
      <c r="D18" s="20"/>
      <c r="E18" s="127"/>
      <c r="F18" s="20"/>
      <c r="G18" s="20"/>
      <c r="H18" s="172"/>
      <c r="I18" s="131"/>
    </row>
    <row r="19" spans="1:9">
      <c r="A19" s="178" t="s">
        <v>130</v>
      </c>
      <c r="B19" s="178"/>
      <c r="C19" s="41"/>
      <c r="D19" s="20"/>
      <c r="E19" s="127"/>
      <c r="F19" s="20"/>
      <c r="G19" s="20"/>
      <c r="H19" s="172"/>
      <c r="I19" s="131"/>
    </row>
    <row r="20" spans="1:9">
      <c r="A20" s="43" t="s">
        <v>131</v>
      </c>
      <c r="B20" s="74"/>
      <c r="C20" s="41"/>
      <c r="D20" s="41"/>
      <c r="E20" s="127"/>
      <c r="F20" s="20"/>
      <c r="G20" s="20"/>
      <c r="H20" s="172"/>
      <c r="I20" s="131"/>
    </row>
    <row r="21" spans="1:9">
      <c r="A21" s="41" t="s">
        <v>212</v>
      </c>
      <c r="B21" s="74"/>
      <c r="C21" s="41"/>
      <c r="D21" s="41"/>
      <c r="E21" s="127"/>
      <c r="F21" s="20"/>
      <c r="G21" s="20"/>
      <c r="H21" s="172"/>
      <c r="I21" s="131"/>
    </row>
    <row r="22" spans="1:9">
      <c r="A22" s="41" t="s">
        <v>213</v>
      </c>
      <c r="B22" s="74"/>
      <c r="C22" s="41"/>
      <c r="D22" s="43"/>
      <c r="E22" s="127"/>
      <c r="F22" s="20"/>
      <c r="G22" s="20"/>
      <c r="H22" s="172"/>
      <c r="I22" s="131"/>
    </row>
    <row r="23" spans="1:9">
      <c r="A23" s="41" t="s">
        <v>198</v>
      </c>
      <c r="B23" s="74"/>
      <c r="C23" s="41"/>
      <c r="D23" s="41"/>
      <c r="E23" s="127"/>
      <c r="F23" s="20"/>
      <c r="G23" s="20"/>
      <c r="H23" s="172"/>
      <c r="I23" s="131"/>
    </row>
    <row r="24" spans="1:9">
      <c r="A24" s="43" t="s">
        <v>199</v>
      </c>
      <c r="B24" s="74"/>
      <c r="C24" s="41"/>
      <c r="D24" s="41"/>
      <c r="E24" s="127"/>
      <c r="F24" s="20"/>
      <c r="G24" s="20"/>
      <c r="H24" s="172"/>
      <c r="I24" s="131"/>
    </row>
    <row r="25" spans="1:9">
      <c r="A25" s="43"/>
      <c r="B25" s="74"/>
      <c r="C25" s="41"/>
      <c r="D25" s="41"/>
      <c r="E25" s="127"/>
      <c r="F25" s="20"/>
      <c r="G25" s="20"/>
      <c r="H25" s="172"/>
      <c r="I25" s="131"/>
    </row>
    <row r="26" spans="1:9">
      <c r="A26" s="43" t="s">
        <v>100</v>
      </c>
      <c r="B26" s="74"/>
      <c r="C26" s="41"/>
      <c r="D26" s="41"/>
      <c r="E26" s="127"/>
      <c r="F26" s="20"/>
      <c r="G26" s="20"/>
      <c r="H26" s="172"/>
      <c r="I26" s="131"/>
    </row>
    <row r="27" spans="1:9">
      <c r="A27" s="41" t="s">
        <v>133</v>
      </c>
      <c r="B27" s="74"/>
      <c r="C27" s="41"/>
      <c r="D27" s="41"/>
      <c r="E27" s="127"/>
      <c r="F27" s="20"/>
      <c r="G27" s="20"/>
      <c r="H27" s="172"/>
      <c r="I27" s="131"/>
    </row>
    <row r="28" spans="1:9">
      <c r="A28" s="41" t="s">
        <v>102</v>
      </c>
      <c r="B28" s="74"/>
      <c r="C28" s="41"/>
      <c r="D28" s="41"/>
      <c r="E28" s="127"/>
      <c r="F28" s="20"/>
      <c r="G28" s="20"/>
      <c r="H28" s="172"/>
      <c r="I28" s="131"/>
    </row>
    <row r="29" spans="1:9">
      <c r="A29" s="41" t="s">
        <v>103</v>
      </c>
      <c r="B29" s="74"/>
      <c r="C29" s="41"/>
      <c r="D29" s="41"/>
      <c r="E29" s="127"/>
      <c r="F29" s="20"/>
      <c r="G29" s="20"/>
      <c r="H29" s="172"/>
      <c r="I29" s="131"/>
    </row>
    <row r="30" spans="1:9">
      <c r="A30" s="41" t="s">
        <v>214</v>
      </c>
      <c r="B30" s="74"/>
      <c r="C30" s="41"/>
      <c r="D30" s="41"/>
      <c r="E30" s="127"/>
      <c r="F30" s="20"/>
      <c r="G30" s="20"/>
      <c r="H30" s="172"/>
      <c r="I30" s="131"/>
    </row>
    <row r="31" spans="1:9">
      <c r="A31" s="41" t="s">
        <v>104</v>
      </c>
      <c r="B31" s="74"/>
      <c r="C31" s="41"/>
      <c r="D31" s="41"/>
      <c r="E31" s="127"/>
      <c r="F31" s="20"/>
      <c r="G31" s="20"/>
      <c r="H31" s="172"/>
      <c r="I31" s="131"/>
    </row>
    <row r="32" spans="1:9">
      <c r="A32" s="41"/>
      <c r="B32" s="74"/>
      <c r="C32" s="41"/>
      <c r="D32" s="41"/>
      <c r="E32" s="127"/>
      <c r="F32" s="20"/>
      <c r="G32" s="20"/>
      <c r="H32" s="172"/>
      <c r="I32" s="131"/>
    </row>
    <row r="33" spans="1:9">
      <c r="A33" s="43" t="s">
        <v>136</v>
      </c>
      <c r="B33" s="82"/>
      <c r="C33" s="41"/>
      <c r="D33" s="41"/>
      <c r="E33" s="127"/>
      <c r="F33" s="20"/>
      <c r="G33" s="20"/>
      <c r="H33" s="172"/>
      <c r="I33" s="131"/>
    </row>
    <row r="34" spans="1:9">
      <c r="A34" s="20"/>
      <c r="B34" s="125"/>
      <c r="C34" s="20"/>
      <c r="D34" s="20"/>
      <c r="E34" s="126"/>
      <c r="F34" s="20"/>
      <c r="G34" s="20"/>
      <c r="H34" s="172"/>
      <c r="I34" s="131"/>
    </row>
    <row r="35" spans="1:9">
      <c r="A35" s="20"/>
      <c r="B35" s="125"/>
      <c r="C35" s="20"/>
      <c r="D35" s="20"/>
      <c r="E35" s="126"/>
      <c r="F35" s="20"/>
      <c r="G35" s="20"/>
      <c r="H35" s="172"/>
      <c r="I35" s="131"/>
    </row>
    <row r="36" spans="1:9">
      <c r="A36" s="20"/>
      <c r="B36" s="125"/>
      <c r="C36" s="20"/>
      <c r="D36" s="20"/>
      <c r="E36" s="126"/>
      <c r="F36" s="20"/>
      <c r="G36" s="20"/>
      <c r="H36" s="172"/>
      <c r="I36" s="131"/>
    </row>
  </sheetData>
  <mergeCells count="3">
    <mergeCell ref="A3:B3"/>
    <mergeCell ref="D3:E3"/>
    <mergeCell ref="A19:B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0"/>
  <sheetViews>
    <sheetView workbookViewId="0">
      <selection activeCell="I13" sqref="I13"/>
    </sheetView>
  </sheetViews>
  <sheetFormatPr defaultRowHeight="15"/>
  <cols>
    <col min="1" max="1" width="32" customWidth="1"/>
  </cols>
  <sheetData>
    <row r="1" spans="1:4" ht="21">
      <c r="A1" s="9" t="s">
        <v>25</v>
      </c>
    </row>
    <row r="2" spans="1:4" ht="15.75">
      <c r="A2" s="10" t="s">
        <v>8</v>
      </c>
    </row>
    <row r="3" spans="1:4" ht="21">
      <c r="A3" s="9"/>
    </row>
    <row r="4" spans="1:4" ht="15.75">
      <c r="B4" s="14" t="s">
        <v>26</v>
      </c>
      <c r="C4" s="14" t="s">
        <v>27</v>
      </c>
      <c r="D4" s="14" t="s">
        <v>28</v>
      </c>
    </row>
    <row r="5" spans="1:4" ht="15.75">
      <c r="A5" s="10" t="s">
        <v>29</v>
      </c>
    </row>
    <row r="6" spans="1:4">
      <c r="A6" t="s">
        <v>9</v>
      </c>
      <c r="B6" s="3"/>
      <c r="C6" s="3"/>
      <c r="D6" s="3"/>
    </row>
    <row r="7" spans="1:4">
      <c r="B7" s="5"/>
      <c r="C7" s="5"/>
      <c r="D7" s="5"/>
    </row>
    <row r="8" spans="1:4" ht="15.75">
      <c r="A8" s="10" t="s">
        <v>30</v>
      </c>
      <c r="B8" s="5"/>
      <c r="C8" s="5"/>
      <c r="D8" s="5"/>
    </row>
    <row r="9" spans="1:4">
      <c r="A9" t="s">
        <v>12</v>
      </c>
      <c r="B9" s="3"/>
      <c r="C9" s="3"/>
      <c r="D9" s="3"/>
    </row>
    <row r="10" spans="1:4">
      <c r="A10" t="s">
        <v>31</v>
      </c>
      <c r="B10" s="3"/>
      <c r="C10" s="3"/>
      <c r="D10" s="3"/>
    </row>
    <row r="11" spans="1:4" ht="15.75">
      <c r="A11" t="s">
        <v>32</v>
      </c>
      <c r="B11" s="17"/>
      <c r="C11" s="17"/>
      <c r="D11" s="17"/>
    </row>
    <row r="12" spans="1:4">
      <c r="A12" t="s">
        <v>33</v>
      </c>
      <c r="B12" s="3"/>
      <c r="C12" s="3"/>
      <c r="D12" s="3"/>
    </row>
    <row r="13" spans="1:4">
      <c r="B13" s="5"/>
      <c r="C13" s="5"/>
      <c r="D13" s="5"/>
    </row>
    <row r="14" spans="1:4" ht="15.75">
      <c r="A14" s="10" t="s">
        <v>34</v>
      </c>
      <c r="B14" s="3"/>
      <c r="C14" s="3"/>
      <c r="D14" s="3"/>
    </row>
    <row r="15" spans="1:4" ht="15.75">
      <c r="A15" t="s">
        <v>35</v>
      </c>
      <c r="B15" s="5"/>
      <c r="C15" s="5"/>
      <c r="D15" s="17"/>
    </row>
    <row r="16" spans="1:4" ht="15.75">
      <c r="A16" s="10" t="s">
        <v>16</v>
      </c>
      <c r="B16" s="5"/>
      <c r="C16" s="5"/>
      <c r="D16" s="3"/>
    </row>
    <row r="17" spans="2:4">
      <c r="B17" s="5"/>
      <c r="C17" s="5"/>
      <c r="D17" s="5"/>
    </row>
    <row r="18" spans="2:4">
      <c r="B18" s="5"/>
      <c r="C18" s="5"/>
      <c r="D18" s="5"/>
    </row>
    <row r="19" spans="2:4">
      <c r="B19" s="5"/>
      <c r="C19" s="5"/>
      <c r="D19" s="5"/>
    </row>
    <row r="20" spans="2:4">
      <c r="B20" s="5"/>
      <c r="C20" s="5"/>
      <c r="D20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2"/>
  <sheetViews>
    <sheetView workbookViewId="0">
      <selection activeCell="F8" sqref="F8"/>
    </sheetView>
  </sheetViews>
  <sheetFormatPr defaultRowHeight="15"/>
  <cols>
    <col min="1" max="1" width="30.140625" customWidth="1"/>
    <col min="3" max="3" width="10" bestFit="1" customWidth="1"/>
  </cols>
  <sheetData>
    <row r="1" spans="1:4" ht="21">
      <c r="A1" s="9" t="s">
        <v>36</v>
      </c>
    </row>
    <row r="2" spans="1:4" ht="15.75">
      <c r="A2" s="10" t="s">
        <v>8</v>
      </c>
    </row>
    <row r="3" spans="1:4" ht="21">
      <c r="A3" s="9"/>
    </row>
    <row r="4" spans="1:4" ht="15.75">
      <c r="B4" s="14" t="s">
        <v>37</v>
      </c>
      <c r="C4" s="14" t="s">
        <v>38</v>
      </c>
      <c r="D4" s="14" t="s">
        <v>28</v>
      </c>
    </row>
    <row r="5" spans="1:4" ht="15.75">
      <c r="A5" s="10" t="s">
        <v>29</v>
      </c>
      <c r="B5" s="5"/>
      <c r="C5" s="5"/>
      <c r="D5" s="5"/>
    </row>
    <row r="6" spans="1:4">
      <c r="A6" t="s">
        <v>9</v>
      </c>
      <c r="B6" s="3"/>
      <c r="C6" s="3"/>
      <c r="D6" s="3"/>
    </row>
    <row r="7" spans="1:4">
      <c r="B7" s="5"/>
      <c r="C7" s="5"/>
      <c r="D7" s="5"/>
    </row>
    <row r="8" spans="1:4" ht="15.75">
      <c r="A8" s="10" t="s">
        <v>30</v>
      </c>
      <c r="B8" s="5"/>
      <c r="C8" s="5"/>
      <c r="D8" s="5"/>
    </row>
    <row r="9" spans="1:4">
      <c r="A9" t="s">
        <v>12</v>
      </c>
      <c r="B9" s="3"/>
      <c r="C9" s="3"/>
      <c r="D9" s="3"/>
    </row>
    <row r="10" spans="1:4">
      <c r="A10" t="s">
        <v>31</v>
      </c>
      <c r="B10" s="3"/>
      <c r="C10" s="3"/>
      <c r="D10" s="3"/>
    </row>
    <row r="11" spans="1:4">
      <c r="A11" t="s">
        <v>32</v>
      </c>
      <c r="B11" s="15"/>
      <c r="C11" s="15"/>
      <c r="D11" s="3"/>
    </row>
    <row r="12" spans="1:4">
      <c r="A12" t="s">
        <v>14</v>
      </c>
      <c r="B12" s="15"/>
      <c r="C12" s="15"/>
      <c r="D12" s="3"/>
    </row>
    <row r="13" spans="1:4" ht="15.75">
      <c r="A13" t="s">
        <v>39</v>
      </c>
      <c r="B13" s="17"/>
      <c r="C13" s="13"/>
      <c r="D13" s="17"/>
    </row>
    <row r="14" spans="1:4">
      <c r="A14" t="s">
        <v>33</v>
      </c>
      <c r="B14" s="15"/>
      <c r="C14" s="15"/>
      <c r="D14" s="15"/>
    </row>
    <row r="15" spans="1:4" ht="15.75">
      <c r="B15" s="16"/>
      <c r="C15" s="11"/>
      <c r="D15" s="5"/>
    </row>
    <row r="16" spans="1:4" ht="15.75">
      <c r="A16" s="10" t="s">
        <v>34</v>
      </c>
      <c r="B16" s="3"/>
      <c r="C16" s="3"/>
      <c r="D16" s="3"/>
    </row>
    <row r="17" spans="1:4" ht="15.75">
      <c r="A17" t="s">
        <v>35</v>
      </c>
      <c r="B17" s="5"/>
      <c r="C17" s="5"/>
      <c r="D17" s="17"/>
    </row>
    <row r="18" spans="1:4" ht="15.75">
      <c r="A18" s="10" t="s">
        <v>16</v>
      </c>
      <c r="B18" s="5"/>
      <c r="C18" s="5"/>
      <c r="D18" s="15"/>
    </row>
    <row r="19" spans="1:4">
      <c r="B19" s="5"/>
      <c r="C19" s="5"/>
    </row>
    <row r="20" spans="1:4" ht="15.75">
      <c r="A20" s="10"/>
      <c r="B20" s="5"/>
      <c r="C20" s="5"/>
      <c r="D20" s="5"/>
    </row>
    <row r="21" spans="1:4">
      <c r="B21" s="5"/>
      <c r="C21" s="5"/>
      <c r="D21" s="5"/>
    </row>
    <row r="22" spans="1:4">
      <c r="B22" s="5"/>
      <c r="C22" s="5"/>
      <c r="D22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"/>
  <sheetViews>
    <sheetView workbookViewId="0">
      <selection activeCell="H15" sqref="H15"/>
    </sheetView>
  </sheetViews>
  <sheetFormatPr defaultRowHeight="15"/>
  <cols>
    <col min="1" max="1" width="43.7109375" customWidth="1"/>
    <col min="2" max="2" width="18.42578125" customWidth="1"/>
    <col min="3" max="3" width="17.42578125" customWidth="1"/>
    <col min="4" max="4" width="11.5703125" customWidth="1"/>
  </cols>
  <sheetData>
    <row r="1" spans="1:6" ht="21">
      <c r="A1" s="9" t="s">
        <v>40</v>
      </c>
    </row>
    <row r="2" spans="1:6" ht="15.75">
      <c r="A2" s="10" t="s">
        <v>8</v>
      </c>
    </row>
    <row r="3" spans="1:6" ht="21">
      <c r="A3" s="9"/>
    </row>
    <row r="4" spans="1:6" ht="15.75">
      <c r="B4" s="14" t="s">
        <v>41</v>
      </c>
      <c r="C4" s="14" t="s">
        <v>42</v>
      </c>
      <c r="D4" s="14" t="s">
        <v>28</v>
      </c>
    </row>
    <row r="5" spans="1:6" ht="15.75">
      <c r="A5" s="10" t="s">
        <v>29</v>
      </c>
      <c r="B5" s="5"/>
      <c r="C5" s="5"/>
      <c r="D5" s="5"/>
      <c r="E5" s="5"/>
    </row>
    <row r="6" spans="1:6">
      <c r="A6" t="s">
        <v>9</v>
      </c>
      <c r="B6" s="3"/>
      <c r="C6" s="3"/>
      <c r="D6" s="3"/>
      <c r="E6" s="5"/>
    </row>
    <row r="7" spans="1:6">
      <c r="B7" s="5"/>
      <c r="C7" s="5"/>
      <c r="D7" s="5"/>
      <c r="E7" s="5"/>
    </row>
    <row r="8" spans="1:6" ht="15.75">
      <c r="A8" s="10" t="s">
        <v>30</v>
      </c>
      <c r="B8" s="5"/>
      <c r="C8" s="5"/>
      <c r="D8" s="5"/>
      <c r="E8" s="5"/>
    </row>
    <row r="9" spans="1:6">
      <c r="A9" t="s">
        <v>12</v>
      </c>
      <c r="B9" s="3"/>
      <c r="C9" s="3"/>
      <c r="D9" s="3"/>
      <c r="E9" s="5"/>
    </row>
    <row r="10" spans="1:6">
      <c r="A10" t="s">
        <v>31</v>
      </c>
      <c r="B10" s="3"/>
      <c r="C10" s="3"/>
      <c r="D10" s="3"/>
      <c r="E10" s="5"/>
    </row>
    <row r="11" spans="1:6" ht="15.75">
      <c r="A11" t="s">
        <v>32</v>
      </c>
      <c r="B11" s="17"/>
      <c r="C11" s="17"/>
      <c r="D11" s="17"/>
      <c r="E11" s="5"/>
    </row>
    <row r="12" spans="1:6">
      <c r="A12" t="s">
        <v>33</v>
      </c>
      <c r="B12" s="15"/>
      <c r="C12" s="15"/>
      <c r="D12" s="15"/>
      <c r="E12" s="5"/>
      <c r="F12" s="5"/>
    </row>
    <row r="13" spans="1:6" ht="15.75">
      <c r="B13" s="16"/>
      <c r="C13" s="11"/>
      <c r="D13" s="5"/>
      <c r="E13" s="5"/>
    </row>
    <row r="14" spans="1:6" ht="15.75">
      <c r="A14" s="10" t="s">
        <v>34</v>
      </c>
      <c r="B14" s="3"/>
      <c r="C14" s="3"/>
      <c r="D14" s="3"/>
      <c r="E14" s="5"/>
    </row>
    <row r="15" spans="1:6" ht="15.75">
      <c r="A15" t="s">
        <v>35</v>
      </c>
      <c r="B15" s="5"/>
      <c r="C15" s="5"/>
      <c r="D15" s="17"/>
      <c r="E15" s="5"/>
    </row>
    <row r="16" spans="1:6" ht="15.75">
      <c r="A16" s="10"/>
      <c r="B16" s="5"/>
      <c r="C16" s="5"/>
      <c r="D16" s="5"/>
      <c r="E16" s="5"/>
    </row>
    <row r="17" spans="1:5" ht="15.75">
      <c r="A17" s="10" t="s">
        <v>16</v>
      </c>
      <c r="B17" s="5"/>
      <c r="C17" s="5"/>
      <c r="D17" s="15"/>
      <c r="E17" s="5"/>
    </row>
    <row r="18" spans="1:5" ht="15.75">
      <c r="A18" s="10"/>
      <c r="B18" s="5"/>
      <c r="C18" s="5"/>
      <c r="D18" s="5"/>
      <c r="E18" s="5"/>
    </row>
    <row r="19" spans="1:5">
      <c r="B19" s="5"/>
      <c r="C19" s="5"/>
      <c r="D19" s="5"/>
      <c r="E19" s="5"/>
    </row>
    <row r="20" spans="1:5">
      <c r="B20" s="5"/>
      <c r="C20" s="5"/>
      <c r="D20" s="5"/>
      <c r="E20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6"/>
  <sheetViews>
    <sheetView topLeftCell="A4" workbookViewId="0">
      <selection activeCell="F26" sqref="F26"/>
    </sheetView>
  </sheetViews>
  <sheetFormatPr defaultRowHeight="15"/>
  <cols>
    <col min="1" max="1" width="24.42578125" customWidth="1"/>
    <col min="2" max="2" width="15.7109375" customWidth="1"/>
    <col min="3" max="3" width="15.85546875" customWidth="1"/>
    <col min="4" max="4" width="18.28515625" customWidth="1"/>
  </cols>
  <sheetData>
    <row r="1" spans="1:5" ht="21">
      <c r="A1" s="9" t="s">
        <v>43</v>
      </c>
    </row>
    <row r="2" spans="1:5" ht="15.75">
      <c r="A2" s="10" t="s">
        <v>44</v>
      </c>
    </row>
    <row r="4" spans="1:5" ht="15.75">
      <c r="B4" s="14" t="s">
        <v>45</v>
      </c>
      <c r="C4" s="14" t="s">
        <v>46</v>
      </c>
      <c r="D4" s="14" t="s">
        <v>28</v>
      </c>
    </row>
    <row r="5" spans="1:5" ht="15.75">
      <c r="A5" s="10" t="s">
        <v>29</v>
      </c>
    </row>
    <row r="6" spans="1:5">
      <c r="A6" s="12" t="s">
        <v>47</v>
      </c>
      <c r="B6" s="3"/>
      <c r="C6" s="3"/>
      <c r="D6" s="3"/>
      <c r="E6" s="5"/>
    </row>
    <row r="7" spans="1:5">
      <c r="B7" s="5"/>
      <c r="C7" s="5"/>
      <c r="D7" s="5"/>
      <c r="E7" s="5"/>
    </row>
    <row r="8" spans="1:5" ht="15.75">
      <c r="A8" s="10" t="s">
        <v>48</v>
      </c>
      <c r="B8" s="5"/>
      <c r="C8" s="5"/>
      <c r="D8" s="5"/>
      <c r="E8" s="5"/>
    </row>
    <row r="9" spans="1:5">
      <c r="A9" t="s">
        <v>49</v>
      </c>
      <c r="B9" s="3"/>
      <c r="C9" s="3"/>
      <c r="D9" s="3"/>
      <c r="E9" s="5"/>
    </row>
    <row r="10" spans="1:5" ht="15.75">
      <c r="A10" s="10" t="s">
        <v>50</v>
      </c>
      <c r="B10" s="3"/>
      <c r="C10" s="3"/>
      <c r="D10" s="3"/>
      <c r="E10" s="5"/>
    </row>
    <row r="11" spans="1:5">
      <c r="B11" s="5"/>
      <c r="C11" s="5"/>
      <c r="D11" s="5"/>
      <c r="E11" s="5"/>
    </row>
    <row r="12" spans="1:5" ht="15.75">
      <c r="A12" s="10" t="s">
        <v>51</v>
      </c>
      <c r="B12" s="5"/>
      <c r="C12" s="5"/>
      <c r="D12" s="5"/>
      <c r="E12" s="5"/>
    </row>
    <row r="13" spans="1:5">
      <c r="A13" t="s">
        <v>21</v>
      </c>
      <c r="B13" s="3"/>
      <c r="C13" s="3"/>
      <c r="D13" s="3"/>
      <c r="E13" s="5"/>
    </row>
    <row r="14" spans="1:5">
      <c r="A14" t="s">
        <v>52</v>
      </c>
      <c r="B14" s="3"/>
      <c r="C14" s="3"/>
      <c r="D14" s="3"/>
      <c r="E14" s="5"/>
    </row>
    <row r="15" spans="1:5">
      <c r="A15" t="s">
        <v>15</v>
      </c>
      <c r="B15" s="3"/>
      <c r="C15" s="3"/>
      <c r="D15" s="3"/>
      <c r="E15" s="5"/>
    </row>
    <row r="16" spans="1:5" ht="15.75">
      <c r="A16" t="s">
        <v>53</v>
      </c>
      <c r="B16" s="17"/>
      <c r="C16" s="17"/>
      <c r="D16" s="17"/>
      <c r="E16" s="5"/>
    </row>
    <row r="17" spans="1:5">
      <c r="A17" t="s">
        <v>11</v>
      </c>
      <c r="B17" s="3"/>
      <c r="C17" s="3"/>
      <c r="D17" s="3"/>
      <c r="E17" s="5"/>
    </row>
    <row r="18" spans="1:5">
      <c r="B18" s="5"/>
      <c r="C18" s="5"/>
      <c r="D18" s="5"/>
      <c r="E18" s="5"/>
    </row>
    <row r="19" spans="1:5" ht="15.75">
      <c r="A19" s="10" t="s">
        <v>54</v>
      </c>
      <c r="B19" s="3"/>
      <c r="C19" s="3"/>
      <c r="D19" s="3"/>
      <c r="E19" s="5"/>
    </row>
    <row r="20" spans="1:5">
      <c r="B20" s="5"/>
      <c r="C20" s="5"/>
      <c r="D20" s="5"/>
      <c r="E20" s="5"/>
    </row>
    <row r="21" spans="1:5" ht="15.75">
      <c r="B21" s="23" t="s">
        <v>55</v>
      </c>
      <c r="C21" s="5"/>
      <c r="D21" s="5"/>
      <c r="E21" s="5"/>
    </row>
    <row r="22" spans="1:5">
      <c r="B22" s="5" t="s">
        <v>21</v>
      </c>
      <c r="C22" s="5"/>
      <c r="D22" s="3"/>
      <c r="E22" s="5"/>
    </row>
    <row r="23" spans="1:5">
      <c r="B23" s="5" t="s">
        <v>52</v>
      </c>
      <c r="C23" s="5"/>
      <c r="D23" s="3"/>
      <c r="E23" s="5"/>
    </row>
    <row r="24" spans="1:5">
      <c r="B24" s="5" t="s">
        <v>14</v>
      </c>
      <c r="C24" s="5"/>
      <c r="D24" s="3"/>
      <c r="E24" s="5"/>
    </row>
    <row r="25" spans="1:5">
      <c r="B25" s="5" t="s">
        <v>56</v>
      </c>
      <c r="D25" s="3"/>
    </row>
    <row r="26" spans="1:5">
      <c r="B26" s="5" t="s">
        <v>57</v>
      </c>
      <c r="D26" s="3"/>
    </row>
    <row r="27" spans="1:5" ht="15.75">
      <c r="B27" s="5" t="s">
        <v>20</v>
      </c>
      <c r="D27" s="17"/>
    </row>
    <row r="28" spans="1:5">
      <c r="B28" s="5" t="s">
        <v>11</v>
      </c>
      <c r="D28" s="3"/>
    </row>
    <row r="30" spans="1:5" ht="15.75">
      <c r="B30" s="23" t="s">
        <v>16</v>
      </c>
      <c r="D30" s="3"/>
    </row>
    <row r="32" spans="1:5">
      <c r="A32" s="24" t="s">
        <v>58</v>
      </c>
      <c r="B32" s="25"/>
      <c r="C32" s="25"/>
    </row>
    <row r="33" spans="1:3">
      <c r="A33" s="24" t="s">
        <v>59</v>
      </c>
      <c r="B33" s="25"/>
      <c r="C33" s="25"/>
    </row>
    <row r="34" spans="1:3">
      <c r="A34" s="24" t="s">
        <v>60</v>
      </c>
      <c r="B34" s="25"/>
      <c r="C34" s="25"/>
    </row>
    <row r="35" spans="1:3">
      <c r="A35" s="24" t="s">
        <v>61</v>
      </c>
      <c r="B35" s="25"/>
      <c r="C35" s="25"/>
    </row>
    <row r="36" spans="1:3">
      <c r="A36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9"/>
  <sheetViews>
    <sheetView workbookViewId="0">
      <selection activeCell="J16" sqref="J16"/>
    </sheetView>
  </sheetViews>
  <sheetFormatPr defaultRowHeight="15"/>
  <cols>
    <col min="1" max="1" width="20" customWidth="1"/>
    <col min="4" max="4" width="19.7109375" bestFit="1" customWidth="1"/>
  </cols>
  <sheetData>
    <row r="1" spans="1:5" ht="21">
      <c r="A1" s="1" t="s">
        <v>62</v>
      </c>
    </row>
    <row r="2" spans="1:5" ht="15.75">
      <c r="A2" s="10" t="s">
        <v>8</v>
      </c>
      <c r="D2" s="19" t="s">
        <v>215</v>
      </c>
    </row>
    <row r="4" spans="1:5" ht="15.75">
      <c r="A4" s="10" t="s">
        <v>29</v>
      </c>
      <c r="D4" s="133" t="s">
        <v>29</v>
      </c>
    </row>
    <row r="5" spans="1:5">
      <c r="A5" t="s">
        <v>9</v>
      </c>
      <c r="B5" s="3"/>
      <c r="D5" s="134" t="s">
        <v>9</v>
      </c>
      <c r="E5" s="3"/>
    </row>
    <row r="6" spans="1:5">
      <c r="B6" s="5"/>
      <c r="D6" s="134"/>
      <c r="E6" s="5"/>
    </row>
    <row r="7" spans="1:5" ht="15.75">
      <c r="A7" s="10" t="s">
        <v>30</v>
      </c>
      <c r="B7" s="5"/>
      <c r="D7" s="133" t="s">
        <v>30</v>
      </c>
      <c r="E7" s="5"/>
    </row>
    <row r="8" spans="1:5">
      <c r="A8" t="s">
        <v>24</v>
      </c>
      <c r="B8" s="3"/>
      <c r="D8" s="134" t="s">
        <v>24</v>
      </c>
      <c r="E8" s="3"/>
    </row>
    <row r="9" spans="1:5">
      <c r="A9" t="s">
        <v>21</v>
      </c>
      <c r="B9" s="3"/>
      <c r="D9" s="134" t="s">
        <v>21</v>
      </c>
      <c r="E9" s="3"/>
    </row>
    <row r="10" spans="1:5">
      <c r="A10" t="s">
        <v>10</v>
      </c>
      <c r="B10" s="3"/>
      <c r="D10" s="134" t="s">
        <v>10</v>
      </c>
      <c r="E10" s="3"/>
    </row>
    <row r="11" spans="1:5" ht="15.75">
      <c r="A11" t="s">
        <v>63</v>
      </c>
      <c r="B11" s="13"/>
      <c r="D11" s="134" t="s">
        <v>216</v>
      </c>
      <c r="E11" s="13"/>
    </row>
    <row r="12" spans="1:5">
      <c r="A12" t="s">
        <v>33</v>
      </c>
      <c r="B12" s="3"/>
      <c r="D12" s="134" t="s">
        <v>33</v>
      </c>
      <c r="E12" s="3"/>
    </row>
    <row r="13" spans="1:5">
      <c r="B13" s="5"/>
      <c r="D13" s="134"/>
      <c r="E13" s="5"/>
    </row>
    <row r="14" spans="1:5" ht="15.75">
      <c r="A14" s="10" t="s">
        <v>34</v>
      </c>
      <c r="B14" s="3"/>
      <c r="D14" s="133" t="s">
        <v>34</v>
      </c>
      <c r="E14" s="3"/>
    </row>
    <row r="15" spans="1:5">
      <c r="B15" s="5"/>
    </row>
    <row r="16" spans="1:5" ht="15.75">
      <c r="A16" s="10"/>
      <c r="B16" s="5"/>
    </row>
    <row r="17" spans="1:2">
      <c r="B17" s="5"/>
    </row>
    <row r="18" spans="1:2" ht="15.75">
      <c r="A18" s="10"/>
    </row>
    <row r="19" spans="1:2">
      <c r="B19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5"/>
  <sheetViews>
    <sheetView workbookViewId="0">
      <selection activeCell="D2" sqref="D2:E12"/>
    </sheetView>
  </sheetViews>
  <sheetFormatPr defaultRowHeight="15"/>
  <cols>
    <col min="1" max="1" width="20.42578125" customWidth="1"/>
    <col min="4" max="4" width="19.7109375" bestFit="1" customWidth="1"/>
  </cols>
  <sheetData>
    <row r="1" spans="1:5" ht="21">
      <c r="A1" s="9" t="s">
        <v>64</v>
      </c>
    </row>
    <row r="2" spans="1:5" ht="15.75">
      <c r="A2" s="10" t="s">
        <v>8</v>
      </c>
      <c r="D2" s="19" t="s">
        <v>17</v>
      </c>
    </row>
    <row r="4" spans="1:5" ht="15.75">
      <c r="A4" s="10" t="s">
        <v>29</v>
      </c>
      <c r="D4" s="10" t="s">
        <v>29</v>
      </c>
    </row>
    <row r="5" spans="1:5">
      <c r="A5" t="s">
        <v>9</v>
      </c>
      <c r="B5" s="3"/>
      <c r="C5" s="5"/>
      <c r="D5" t="s">
        <v>9</v>
      </c>
      <c r="E5" s="3"/>
    </row>
    <row r="6" spans="1:5">
      <c r="B6" s="5"/>
      <c r="C6" s="5"/>
      <c r="E6" s="5"/>
    </row>
    <row r="7" spans="1:5" ht="15.75">
      <c r="A7" s="10" t="s">
        <v>30</v>
      </c>
      <c r="B7" s="5"/>
      <c r="C7" s="5"/>
      <c r="D7" s="10" t="s">
        <v>30</v>
      </c>
      <c r="E7" s="5"/>
    </row>
    <row r="8" spans="1:5">
      <c r="A8" t="s">
        <v>12</v>
      </c>
      <c r="B8" s="3"/>
      <c r="C8" s="5"/>
      <c r="D8" t="s">
        <v>12</v>
      </c>
      <c r="E8" s="3"/>
    </row>
    <row r="9" spans="1:5" ht="15.75">
      <c r="A9" t="s">
        <v>21</v>
      </c>
      <c r="B9" s="17"/>
      <c r="C9" s="5"/>
      <c r="D9" t="s">
        <v>21</v>
      </c>
      <c r="E9" s="17"/>
    </row>
    <row r="10" spans="1:5">
      <c r="A10" t="s">
        <v>33</v>
      </c>
      <c r="B10" s="3"/>
      <c r="C10" s="5"/>
      <c r="D10" t="s">
        <v>33</v>
      </c>
      <c r="E10" s="3"/>
    </row>
    <row r="11" spans="1:5">
      <c r="B11" s="5"/>
      <c r="C11" s="5"/>
      <c r="E11" s="5"/>
    </row>
    <row r="12" spans="1:5" ht="15.75">
      <c r="A12" s="10" t="s">
        <v>34</v>
      </c>
      <c r="B12" s="3"/>
      <c r="C12" s="5"/>
      <c r="D12" s="10" t="s">
        <v>34</v>
      </c>
      <c r="E12" s="3"/>
    </row>
    <row r="13" spans="1:5" ht="15.75">
      <c r="A13" s="10"/>
      <c r="B13" s="5"/>
      <c r="C13" s="5"/>
    </row>
    <row r="14" spans="1:5">
      <c r="A14" s="12"/>
      <c r="B14" s="5"/>
      <c r="C14" s="5"/>
    </row>
    <row r="15" spans="1:5" ht="15.75">
      <c r="A15" s="10"/>
      <c r="B15" s="5"/>
      <c r="C15" s="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9"/>
  <sheetViews>
    <sheetView workbookViewId="0">
      <selection activeCell="G24" sqref="G24"/>
    </sheetView>
  </sheetViews>
  <sheetFormatPr defaultRowHeight="15"/>
  <cols>
    <col min="1" max="1" width="29" customWidth="1"/>
  </cols>
  <sheetData>
    <row r="1" spans="1:2" ht="21">
      <c r="A1" s="9" t="s">
        <v>65</v>
      </c>
    </row>
    <row r="2" spans="1:2" ht="15.75">
      <c r="A2" s="10" t="s">
        <v>8</v>
      </c>
    </row>
    <row r="4" spans="1:2" ht="15.75">
      <c r="A4" s="10" t="s">
        <v>29</v>
      </c>
    </row>
    <row r="5" spans="1:2">
      <c r="A5" t="s">
        <v>66</v>
      </c>
      <c r="B5" s="3"/>
    </row>
    <row r="6" spans="1:2" ht="15.75">
      <c r="A6" t="s">
        <v>67</v>
      </c>
      <c r="B6" s="17"/>
    </row>
    <row r="7" spans="1:2">
      <c r="A7" t="s">
        <v>23</v>
      </c>
      <c r="B7" s="3"/>
    </row>
    <row r="8" spans="1:2">
      <c r="B8" s="5"/>
    </row>
    <row r="9" spans="1:2" ht="15.75">
      <c r="A9" s="10" t="s">
        <v>30</v>
      </c>
      <c r="B9" s="5"/>
    </row>
    <row r="10" spans="1:2">
      <c r="A10" t="s">
        <v>13</v>
      </c>
      <c r="B10" s="3"/>
    </row>
    <row r="11" spans="1:2" ht="15.75">
      <c r="A11" t="s">
        <v>68</v>
      </c>
      <c r="B11" s="17"/>
    </row>
    <row r="12" spans="1:2">
      <c r="A12" t="s">
        <v>33</v>
      </c>
      <c r="B12" s="3"/>
    </row>
    <row r="13" spans="1:2">
      <c r="B13" s="5"/>
    </row>
    <row r="14" spans="1:2" ht="15.75">
      <c r="A14" s="10" t="s">
        <v>34</v>
      </c>
      <c r="B14" s="3"/>
    </row>
    <row r="15" spans="1:2" ht="15.75">
      <c r="A15" s="10"/>
      <c r="B15" s="5"/>
    </row>
    <row r="16" spans="1:2">
      <c r="A16" s="12"/>
      <c r="B16" s="5"/>
    </row>
    <row r="17" spans="1:2">
      <c r="A17" s="12"/>
      <c r="B17" s="5"/>
    </row>
    <row r="18" spans="1:2">
      <c r="B18" s="5"/>
    </row>
    <row r="19" spans="1:2" ht="15.75">
      <c r="A19" s="10"/>
      <c r="B19" s="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54"/>
  <sheetViews>
    <sheetView workbookViewId="0">
      <selection activeCell="J28" sqref="J28"/>
    </sheetView>
  </sheetViews>
  <sheetFormatPr defaultRowHeight="15"/>
  <cols>
    <col min="1" max="1" width="47.7109375" customWidth="1"/>
  </cols>
  <sheetData>
    <row r="1" spans="1:3" ht="21">
      <c r="A1" s="1" t="s">
        <v>69</v>
      </c>
    </row>
    <row r="2" spans="1:3" ht="18.75">
      <c r="A2" s="27" t="s">
        <v>70</v>
      </c>
      <c r="B2" s="27"/>
      <c r="C2" s="28"/>
    </row>
    <row r="4" spans="1:3" ht="15.75">
      <c r="A4" s="29" t="s">
        <v>71</v>
      </c>
      <c r="B4" s="28"/>
      <c r="C4" s="30"/>
    </row>
    <row r="5" spans="1:3" ht="15.75">
      <c r="A5" s="28"/>
      <c r="B5" s="28"/>
      <c r="C5" s="31"/>
    </row>
    <row r="6" spans="1:3" ht="15.75">
      <c r="A6" s="29" t="s">
        <v>72</v>
      </c>
      <c r="B6" s="28"/>
      <c r="C6" s="30"/>
    </row>
    <row r="7" spans="1:3" ht="15.75">
      <c r="A7" s="29" t="s">
        <v>73</v>
      </c>
      <c r="B7" s="28"/>
      <c r="C7" s="30"/>
    </row>
    <row r="8" spans="1:3" ht="15.75">
      <c r="A8" s="29" t="s">
        <v>74</v>
      </c>
      <c r="B8" s="28"/>
      <c r="C8" s="30"/>
    </row>
    <row r="9" spans="1:3" ht="15.75">
      <c r="A9" s="29" t="s">
        <v>75</v>
      </c>
      <c r="B9" s="28"/>
      <c r="C9" s="30"/>
    </row>
    <row r="10" spans="1:3" ht="15.75">
      <c r="A10" s="29" t="s">
        <v>76</v>
      </c>
      <c r="B10" s="28"/>
      <c r="C10" s="30"/>
    </row>
    <row r="11" spans="1:3" ht="15.75">
      <c r="A11" s="32" t="s">
        <v>77</v>
      </c>
      <c r="B11" s="28"/>
      <c r="C11" s="30"/>
    </row>
    <row r="13" spans="1:3" ht="15.75">
      <c r="A13" s="29" t="s">
        <v>78</v>
      </c>
      <c r="B13" s="28"/>
      <c r="C13" s="30"/>
    </row>
    <row r="14" spans="1:3" ht="15.75">
      <c r="A14" s="29" t="s">
        <v>18</v>
      </c>
      <c r="B14" s="28"/>
      <c r="C14" s="30"/>
    </row>
    <row r="15" spans="1:3" ht="15.75">
      <c r="A15" s="29"/>
      <c r="B15" s="28"/>
      <c r="C15" s="31"/>
    </row>
    <row r="16" spans="1:3" ht="15.75">
      <c r="A16" s="32" t="s">
        <v>79</v>
      </c>
      <c r="B16" s="28"/>
      <c r="C16" s="30"/>
    </row>
    <row r="17" spans="1:3" ht="15.75">
      <c r="A17" s="32"/>
      <c r="B17" s="28"/>
      <c r="C17" s="31"/>
    </row>
    <row r="18" spans="1:3" ht="15.75">
      <c r="A18" s="32"/>
      <c r="B18" s="28"/>
      <c r="C18" s="31"/>
    </row>
    <row r="19" spans="1:3" ht="18.75">
      <c r="A19" s="27" t="s">
        <v>80</v>
      </c>
      <c r="B19" s="27"/>
      <c r="C19" s="28"/>
    </row>
    <row r="20" spans="1:3" ht="15.75">
      <c r="A20" s="32"/>
      <c r="B20" s="32"/>
      <c r="C20" s="28"/>
    </row>
    <row r="21" spans="1:3" ht="15.75">
      <c r="A21" s="32" t="s">
        <v>81</v>
      </c>
      <c r="B21" s="28"/>
      <c r="C21" s="28"/>
    </row>
    <row r="22" spans="1:3" ht="15.75">
      <c r="A22" s="32" t="s">
        <v>82</v>
      </c>
      <c r="B22" s="32"/>
      <c r="C22" s="28"/>
    </row>
    <row r="23" spans="1:3" ht="15.75">
      <c r="A23" s="33" t="s">
        <v>83</v>
      </c>
      <c r="B23" s="33"/>
      <c r="C23" s="28"/>
    </row>
    <row r="24" spans="1:3" ht="15.75">
      <c r="A24" s="29" t="s">
        <v>84</v>
      </c>
      <c r="B24" s="28"/>
      <c r="C24" s="30"/>
    </row>
    <row r="25" spans="1:3" ht="15.75">
      <c r="A25" s="32" t="s">
        <v>85</v>
      </c>
      <c r="B25" s="28"/>
      <c r="C25" s="30"/>
    </row>
    <row r="27" spans="1:3" ht="15.75">
      <c r="A27" s="32" t="s">
        <v>86</v>
      </c>
      <c r="B27" s="32"/>
      <c r="C27" s="28"/>
    </row>
    <row r="28" spans="1:3" ht="15.75">
      <c r="A28" s="33" t="s">
        <v>87</v>
      </c>
      <c r="B28" s="33"/>
      <c r="C28" s="28"/>
    </row>
    <row r="29" spans="1:3" ht="15.75">
      <c r="A29" s="29" t="s">
        <v>87</v>
      </c>
      <c r="B29" s="28"/>
      <c r="C29" s="30"/>
    </row>
    <row r="31" spans="1:3" ht="15.75">
      <c r="A31" s="33" t="s">
        <v>88</v>
      </c>
      <c r="B31" s="33"/>
      <c r="C31" s="28"/>
    </row>
    <row r="32" spans="1:3" ht="15.75">
      <c r="A32" s="29" t="s">
        <v>89</v>
      </c>
      <c r="B32" s="28"/>
      <c r="C32" s="30"/>
    </row>
    <row r="33" spans="1:3" ht="15.75">
      <c r="A33" s="29" t="s">
        <v>90</v>
      </c>
      <c r="B33" s="28"/>
      <c r="C33" s="30"/>
    </row>
    <row r="35" spans="1:3" ht="15.75">
      <c r="A35" s="33" t="s">
        <v>91</v>
      </c>
      <c r="B35" s="33"/>
      <c r="C35" s="28"/>
    </row>
    <row r="36" spans="1:3" ht="15.75">
      <c r="A36" s="29" t="s">
        <v>92</v>
      </c>
      <c r="B36" s="28"/>
      <c r="C36" s="30"/>
    </row>
    <row r="37" spans="1:3" ht="15.75">
      <c r="A37" s="32" t="s">
        <v>93</v>
      </c>
      <c r="B37" s="28"/>
      <c r="C37" s="30"/>
    </row>
    <row r="39" spans="1:3" ht="15.75">
      <c r="A39" s="32" t="s">
        <v>94</v>
      </c>
      <c r="B39" s="28"/>
      <c r="C39" s="30"/>
    </row>
    <row r="41" spans="1:3" ht="15.75">
      <c r="A41" s="32" t="s">
        <v>95</v>
      </c>
      <c r="B41" s="28"/>
      <c r="C41" s="28"/>
    </row>
    <row r="42" spans="1:3" ht="15.75">
      <c r="A42" s="32" t="s">
        <v>96</v>
      </c>
      <c r="B42" s="28"/>
      <c r="C42" s="31"/>
    </row>
    <row r="43" spans="1:3" ht="15.75">
      <c r="A43" s="29" t="s">
        <v>97</v>
      </c>
      <c r="B43" s="28"/>
      <c r="C43" s="30"/>
    </row>
    <row r="44" spans="1:3" ht="15.75">
      <c r="A44" s="29" t="s">
        <v>98</v>
      </c>
      <c r="B44" s="28"/>
      <c r="C44" s="30"/>
    </row>
    <row r="45" spans="1:3" ht="15.75">
      <c r="A45" s="29" t="s">
        <v>79</v>
      </c>
      <c r="B45" s="28"/>
      <c r="C45" s="30"/>
    </row>
    <row r="46" spans="1:3" ht="15.75">
      <c r="A46" s="32" t="s">
        <v>99</v>
      </c>
      <c r="B46" s="28"/>
      <c r="C46" s="30"/>
    </row>
    <row r="48" spans="1:3" ht="15.75">
      <c r="A48" s="32" t="s">
        <v>100</v>
      </c>
      <c r="B48" s="28"/>
      <c r="C48" s="28"/>
    </row>
    <row r="49" spans="1:3" ht="15.75">
      <c r="A49" s="29" t="s">
        <v>101</v>
      </c>
      <c r="B49" s="28"/>
      <c r="C49" s="30"/>
    </row>
    <row r="50" spans="1:3" ht="15.75">
      <c r="A50" s="29" t="s">
        <v>102</v>
      </c>
      <c r="B50" s="28"/>
      <c r="C50" s="30"/>
    </row>
    <row r="51" spans="1:3" ht="15.75">
      <c r="A51" s="29" t="s">
        <v>103</v>
      </c>
      <c r="B51" s="28"/>
      <c r="C51" s="30"/>
    </row>
    <row r="52" spans="1:3" ht="15.75">
      <c r="A52" s="32" t="s">
        <v>104</v>
      </c>
      <c r="B52" s="28"/>
      <c r="C52" s="30"/>
    </row>
    <row r="53" spans="1:3" ht="15.75">
      <c r="A53" s="32"/>
      <c r="B53" s="28"/>
      <c r="C53" s="31"/>
    </row>
    <row r="54" spans="1:3" ht="15.75">
      <c r="A54" s="32" t="s">
        <v>105</v>
      </c>
      <c r="B54" s="28"/>
      <c r="C54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2.13</vt:lpstr>
      <vt:lpstr>8.13</vt:lpstr>
      <vt:lpstr>8.14</vt:lpstr>
      <vt:lpstr>8.15</vt:lpstr>
      <vt:lpstr>8.21</vt:lpstr>
      <vt:lpstr>9.9</vt:lpstr>
      <vt:lpstr>9.10</vt:lpstr>
      <vt:lpstr>9.11</vt:lpstr>
      <vt:lpstr>21.3</vt:lpstr>
      <vt:lpstr>21.4</vt:lpstr>
      <vt:lpstr>22.2</vt:lpstr>
      <vt:lpstr>22.3</vt:lpstr>
      <vt:lpstr>22.4</vt:lpstr>
      <vt:lpstr>22.5</vt:lpstr>
      <vt:lpstr>22.7</vt:lpstr>
      <vt:lpstr>22.8</vt:lpstr>
      <vt:lpstr>22.9</vt:lpstr>
    </vt:vector>
  </TitlesOfParts>
  <Company>Infinitas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Björnsson Söderberg</dc:creator>
  <cp:lastModifiedBy>Patrik Riddersporre</cp:lastModifiedBy>
  <dcterms:created xsi:type="dcterms:W3CDTF">2017-10-06T09:23:50Z</dcterms:created>
  <dcterms:modified xsi:type="dcterms:W3CDTF">2022-08-29T09:26:53Z</dcterms:modified>
</cp:coreProperties>
</file>